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D:\Downloads\"/>
    </mc:Choice>
  </mc:AlternateContent>
  <bookViews>
    <workbookView xWindow="0" yWindow="0" windowWidth="28800" windowHeight="12120" xr2:uid="{5CDCFD12-0631-4C35-BA6A-8ABC74224620}"/>
  </bookViews>
  <sheets>
    <sheet name="単位数計算機" sheetId="1" r:id="rId1"/>
    <sheet name="使い方説明" sheetId="2" r:id="rId2"/>
  </sheets>
  <definedNames>
    <definedName name="_xlnm.Print_Area" localSheetId="1">使い方説明!$A$1:$R$30</definedName>
    <definedName name="_xlnm.Print_Area" localSheetId="0">単位数計算機!$A$1:$R$30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I3" i="2"/>
  <c r="M30" i="2"/>
  <c r="N30" i="2" s="1"/>
  <c r="I30" i="2"/>
  <c r="H30" i="2"/>
  <c r="G30" i="2"/>
  <c r="I29" i="2"/>
  <c r="M29" i="2" s="1"/>
  <c r="N29" i="2" s="1"/>
  <c r="H29" i="2"/>
  <c r="G29" i="2"/>
  <c r="M28" i="2"/>
  <c r="N28" i="2" s="1"/>
  <c r="I28" i="2"/>
  <c r="H28" i="2"/>
  <c r="G28" i="2"/>
  <c r="I27" i="2"/>
  <c r="M27" i="2" s="1"/>
  <c r="N27" i="2" s="1"/>
  <c r="H27" i="2"/>
  <c r="G27" i="2"/>
  <c r="I26" i="2"/>
  <c r="M26" i="2" s="1"/>
  <c r="N26" i="2" s="1"/>
  <c r="H26" i="2"/>
  <c r="G26" i="2"/>
  <c r="I25" i="2"/>
  <c r="M25" i="2" s="1"/>
  <c r="N25" i="2" s="1"/>
  <c r="H25" i="2"/>
  <c r="G25" i="2"/>
  <c r="I24" i="2"/>
  <c r="M24" i="2" s="1"/>
  <c r="N24" i="2" s="1"/>
  <c r="H24" i="2"/>
  <c r="G24" i="2"/>
  <c r="N23" i="2"/>
  <c r="M23" i="2"/>
  <c r="I23" i="2"/>
  <c r="H23" i="2"/>
  <c r="G23" i="2"/>
  <c r="M22" i="2"/>
  <c r="N22" i="2" s="1"/>
  <c r="I22" i="2"/>
  <c r="H22" i="2"/>
  <c r="G22" i="2"/>
  <c r="I21" i="2"/>
  <c r="M21" i="2" s="1"/>
  <c r="N21" i="2" s="1"/>
  <c r="H21" i="2"/>
  <c r="G21" i="2"/>
  <c r="M20" i="2"/>
  <c r="N20" i="2" s="1"/>
  <c r="I20" i="2"/>
  <c r="H20" i="2"/>
  <c r="G20" i="2"/>
  <c r="I19" i="2"/>
  <c r="M19" i="2" s="1"/>
  <c r="N19" i="2" s="1"/>
  <c r="H19" i="2"/>
  <c r="G19" i="2"/>
  <c r="I18" i="2"/>
  <c r="M18" i="2" s="1"/>
  <c r="N18" i="2" s="1"/>
  <c r="H18" i="2"/>
  <c r="G18" i="2"/>
  <c r="I17" i="2"/>
  <c r="M17" i="2" s="1"/>
  <c r="N17" i="2" s="1"/>
  <c r="H17" i="2"/>
  <c r="G17" i="2"/>
  <c r="I16" i="2"/>
  <c r="M16" i="2" s="1"/>
  <c r="N16" i="2" s="1"/>
  <c r="H16" i="2"/>
  <c r="G16" i="2"/>
  <c r="N15" i="2"/>
  <c r="M15" i="2"/>
  <c r="I15" i="2"/>
  <c r="H15" i="2"/>
  <c r="G15" i="2"/>
  <c r="M14" i="2"/>
  <c r="N14" i="2" s="1"/>
  <c r="I14" i="2"/>
  <c r="H14" i="2"/>
  <c r="G14" i="2"/>
  <c r="I13" i="2"/>
  <c r="M13" i="2" s="1"/>
  <c r="N13" i="2" s="1"/>
  <c r="H13" i="2"/>
  <c r="G13" i="2"/>
  <c r="Q12" i="2"/>
  <c r="M12" i="2"/>
  <c r="N12" i="2" s="1"/>
  <c r="I12" i="2"/>
  <c r="H12" i="2"/>
  <c r="G12" i="2"/>
  <c r="M11" i="2"/>
  <c r="N11" i="2" s="1"/>
  <c r="I11" i="2"/>
  <c r="H11" i="2"/>
  <c r="G11" i="2"/>
  <c r="I10" i="2"/>
  <c r="H10" i="2"/>
  <c r="G10" i="2"/>
  <c r="M10" i="2" s="1"/>
  <c r="N10" i="2" s="1"/>
  <c r="M9" i="2"/>
  <c r="N9" i="2" s="1"/>
  <c r="I9" i="2"/>
  <c r="H9" i="2"/>
  <c r="G9" i="2"/>
  <c r="I8" i="2"/>
  <c r="M8" i="2" s="1"/>
  <c r="N8" i="2" s="1"/>
  <c r="H8" i="2"/>
  <c r="G8" i="2"/>
  <c r="I7" i="2"/>
  <c r="H7" i="2"/>
  <c r="G7" i="2"/>
  <c r="M7" i="2" s="1"/>
  <c r="N7" i="2" s="1"/>
  <c r="I6" i="2"/>
  <c r="M6" i="2" s="1"/>
  <c r="N6" i="2" s="1"/>
  <c r="H6" i="2"/>
  <c r="G6" i="2"/>
  <c r="I5" i="2"/>
  <c r="H5" i="2"/>
  <c r="G5" i="2"/>
  <c r="M5" i="2" s="1"/>
  <c r="N5" i="2" s="1"/>
  <c r="M4" i="2"/>
  <c r="N4" i="2" s="1"/>
  <c r="H4" i="2"/>
  <c r="G4" i="2"/>
  <c r="H3" i="2"/>
  <c r="G3" i="2"/>
  <c r="M3" i="2" s="1"/>
  <c r="N3" i="2" s="1"/>
  <c r="Q12" i="1"/>
  <c r="M7" i="1"/>
  <c r="N7" i="1" s="1"/>
  <c r="M14" i="1"/>
  <c r="N14" i="1" s="1"/>
  <c r="N30" i="1"/>
  <c r="N29" i="1"/>
  <c r="N28" i="1"/>
  <c r="N27" i="1"/>
  <c r="N26" i="1"/>
  <c r="N25" i="1"/>
  <c r="N24" i="1"/>
  <c r="N23" i="1"/>
  <c r="N22" i="1"/>
  <c r="N21" i="1"/>
  <c r="N20" i="1"/>
  <c r="N19" i="1"/>
  <c r="M19" i="1"/>
  <c r="M20" i="1"/>
  <c r="M21" i="1"/>
  <c r="M22" i="1"/>
  <c r="M23" i="1"/>
  <c r="M24" i="1"/>
  <c r="M25" i="1"/>
  <c r="M26" i="1"/>
  <c r="M27" i="1"/>
  <c r="M28" i="1"/>
  <c r="M29" i="1"/>
  <c r="M30" i="1"/>
  <c r="I4" i="1"/>
  <c r="M4" i="1" s="1"/>
  <c r="N4" i="1" s="1"/>
  <c r="I5" i="1"/>
  <c r="I6" i="1"/>
  <c r="M6" i="1" s="1"/>
  <c r="N6" i="1" s="1"/>
  <c r="I7" i="1"/>
  <c r="I8" i="1"/>
  <c r="M8" i="1" s="1"/>
  <c r="N8" i="1" s="1"/>
  <c r="I9" i="1"/>
  <c r="M9" i="1" s="1"/>
  <c r="N9" i="1" s="1"/>
  <c r="I10" i="1"/>
  <c r="I11" i="1"/>
  <c r="M11" i="1" s="1"/>
  <c r="N11" i="1" s="1"/>
  <c r="I12" i="1"/>
  <c r="M12" i="1" s="1"/>
  <c r="N12" i="1" s="1"/>
  <c r="I13" i="1"/>
  <c r="M13" i="1" s="1"/>
  <c r="N13" i="1" s="1"/>
  <c r="I14" i="1"/>
  <c r="I15" i="1"/>
  <c r="I16" i="1"/>
  <c r="M16" i="1" s="1"/>
  <c r="N16" i="1" s="1"/>
  <c r="I17" i="1"/>
  <c r="M17" i="1" s="1"/>
  <c r="N17" i="1" s="1"/>
  <c r="I18" i="1"/>
  <c r="M18" i="1" s="1"/>
  <c r="N18" i="1" s="1"/>
  <c r="I19" i="1"/>
  <c r="I20" i="1"/>
  <c r="I21" i="1"/>
  <c r="I22" i="1"/>
  <c r="I23" i="1"/>
  <c r="I24" i="1"/>
  <c r="I25" i="1"/>
  <c r="I26" i="1"/>
  <c r="I27" i="1"/>
  <c r="I28" i="1"/>
  <c r="I29" i="1"/>
  <c r="I30" i="1"/>
  <c r="I3" i="1"/>
  <c r="H4" i="1"/>
  <c r="H5" i="1"/>
  <c r="H6" i="1"/>
  <c r="H7" i="1"/>
  <c r="H8" i="1"/>
  <c r="H9" i="1"/>
  <c r="H10" i="1"/>
  <c r="H11" i="1"/>
  <c r="H12" i="1"/>
  <c r="H13" i="1"/>
  <c r="H14" i="1"/>
  <c r="H15" i="1"/>
  <c r="M15" i="1" s="1"/>
  <c r="N15" i="1" s="1"/>
  <c r="H16" i="1"/>
  <c r="H17" i="1"/>
  <c r="H18" i="1"/>
  <c r="H19" i="1"/>
  <c r="H20" i="1"/>
  <c r="H21" i="1"/>
  <c r="H22" i="1"/>
  <c r="H23" i="1"/>
  <c r="H24" i="1"/>
  <c r="H25" i="1"/>
  <c r="H26" i="1"/>
  <c r="H27" i="1"/>
  <c r="H28" i="1"/>
  <c r="H29" i="1"/>
  <c r="H30" i="1"/>
  <c r="H3" i="1"/>
  <c r="G3" i="1"/>
  <c r="M3" i="1" s="1"/>
  <c r="N3" i="1" s="1"/>
  <c r="G4" i="1"/>
  <c r="G5" i="1"/>
  <c r="M5" i="1" s="1"/>
  <c r="N5" i="1" s="1"/>
  <c r="G6" i="1"/>
  <c r="G7" i="1"/>
  <c r="G8" i="1"/>
  <c r="G9" i="1"/>
  <c r="G10" i="1"/>
  <c r="M10" i="1" s="1"/>
  <c r="N10" i="1" s="1"/>
  <c r="G11" i="1"/>
  <c r="G12" i="1"/>
  <c r="G13" i="1"/>
  <c r="G14" i="1"/>
  <c r="G15" i="1"/>
  <c r="G16" i="1"/>
  <c r="G17" i="1"/>
  <c r="G18" i="1"/>
  <c r="G19" i="1"/>
  <c r="G20" i="1"/>
  <c r="G21" i="1"/>
  <c r="G22" i="1"/>
  <c r="G23" i="1"/>
  <c r="G24" i="1"/>
  <c r="G25" i="1"/>
  <c r="G26" i="1"/>
  <c r="G27" i="1"/>
  <c r="G28" i="1"/>
  <c r="G29" i="1"/>
  <c r="G30" i="1"/>
  <c r="Q4" i="1" l="1"/>
  <c r="Q5" i="1" s="1"/>
  <c r="Q4" i="2"/>
  <c r="Q5" i="2" s="1"/>
</calcChain>
</file>

<file path=xl/sharedStrings.xml><?xml version="1.0" encoding="utf-8"?>
<sst xmlns="http://schemas.openxmlformats.org/spreadsheetml/2006/main" count="224" uniqueCount="45">
  <si>
    <t>科目名</t>
    <rPh sb="0" eb="2">
      <t>カモク</t>
    </rPh>
    <rPh sb="2" eb="3">
      <t>メイ</t>
    </rPh>
    <phoneticPr fontId="1"/>
  </si>
  <si>
    <t>定員</t>
    <rPh sb="0" eb="2">
      <t>テイイン</t>
    </rPh>
    <phoneticPr fontId="1"/>
  </si>
  <si>
    <t>学部優先</t>
    <rPh sb="0" eb="2">
      <t>ガクブ</t>
    </rPh>
    <rPh sb="2" eb="4">
      <t>ユウセン</t>
    </rPh>
    <phoneticPr fontId="1"/>
  </si>
  <si>
    <t>優先高</t>
    <rPh sb="0" eb="2">
      <t>ユウセン</t>
    </rPh>
    <rPh sb="2" eb="3">
      <t>コウ</t>
    </rPh>
    <phoneticPr fontId="1"/>
  </si>
  <si>
    <t>通常</t>
    <rPh sb="0" eb="2">
      <t>ツウジョウ</t>
    </rPh>
    <phoneticPr fontId="1"/>
  </si>
  <si>
    <t>倍率</t>
    <rPh sb="0" eb="2">
      <t>バイリツ</t>
    </rPh>
    <phoneticPr fontId="1"/>
  </si>
  <si>
    <t>単位数</t>
    <rPh sb="0" eb="2">
      <t>タンイ</t>
    </rPh>
    <rPh sb="2" eb="3">
      <t>スウ</t>
    </rPh>
    <phoneticPr fontId="1"/>
  </si>
  <si>
    <t>CAP</t>
    <phoneticPr fontId="1"/>
  </si>
  <si>
    <t>自分の選択</t>
    <rPh sb="0" eb="2">
      <t>ジブン</t>
    </rPh>
    <rPh sb="3" eb="5">
      <t>センタク</t>
    </rPh>
    <phoneticPr fontId="1"/>
  </si>
  <si>
    <t>学</t>
    <rPh sb="0" eb="1">
      <t>ガク</t>
    </rPh>
    <phoneticPr fontId="1"/>
  </si>
  <si>
    <t>高</t>
    <rPh sb="0" eb="1">
      <t>コウ</t>
    </rPh>
    <phoneticPr fontId="1"/>
  </si>
  <si>
    <t>常</t>
    <rPh sb="0" eb="1">
      <t>ツネ</t>
    </rPh>
    <phoneticPr fontId="1"/>
  </si>
  <si>
    <t>〇</t>
  </si>
  <si>
    <t>　</t>
  </si>
  <si>
    <t>単位数の
期待値</t>
    <rPh sb="0" eb="3">
      <t>タンイスウ</t>
    </rPh>
    <rPh sb="5" eb="8">
      <t>キタイチ</t>
    </rPh>
    <phoneticPr fontId="1"/>
  </si>
  <si>
    <t>履修できる
確率</t>
    <rPh sb="0" eb="2">
      <t>リシュウ</t>
    </rPh>
    <rPh sb="6" eb="8">
      <t>カクリツ</t>
    </rPh>
    <phoneticPr fontId="1"/>
  </si>
  <si>
    <t>見込み単位数</t>
    <rPh sb="0" eb="2">
      <t>ミコ</t>
    </rPh>
    <rPh sb="3" eb="6">
      <t>タンイスウ</t>
    </rPh>
    <phoneticPr fontId="1"/>
  </si>
  <si>
    <t>判断</t>
    <rPh sb="0" eb="2">
      <t>ハンダン</t>
    </rPh>
    <phoneticPr fontId="1"/>
  </si>
  <si>
    <t>判断基準</t>
    <rPh sb="0" eb="2">
      <t>ハンダン</t>
    </rPh>
    <rPh sb="2" eb="4">
      <t>キジュン</t>
    </rPh>
    <phoneticPr fontId="1"/>
  </si>
  <si>
    <t>ほぼ安全</t>
    <rPh sb="2" eb="4">
      <t>アンゼン</t>
    </rPh>
    <phoneticPr fontId="1"/>
  </si>
  <si>
    <t>多分安全</t>
    <rPh sb="0" eb="2">
      <t>タブン</t>
    </rPh>
    <rPh sb="2" eb="4">
      <t>アンゼン</t>
    </rPh>
    <phoneticPr fontId="1"/>
  </si>
  <si>
    <t>ギリ安全</t>
    <rPh sb="2" eb="4">
      <t>アンゼン</t>
    </rPh>
    <phoneticPr fontId="1"/>
  </si>
  <si>
    <t>ギリアウト</t>
    <phoneticPr fontId="1"/>
  </si>
  <si>
    <t>多分アウト</t>
    <rPh sb="0" eb="2">
      <t>タブン</t>
    </rPh>
    <phoneticPr fontId="1"/>
  </si>
  <si>
    <t>より大きい</t>
    <rPh sb="2" eb="3">
      <t>オオ</t>
    </rPh>
    <phoneticPr fontId="1"/>
  </si>
  <si>
    <t>以下</t>
    <rPh sb="0" eb="2">
      <t>イカ</t>
    </rPh>
    <phoneticPr fontId="1"/>
  </si>
  <si>
    <t>CAP-見込み単位数が</t>
    <rPh sb="4" eb="6">
      <t>ミコ</t>
    </rPh>
    <rPh sb="7" eb="10">
      <t>タンイスウ</t>
    </rPh>
    <phoneticPr fontId="1"/>
  </si>
  <si>
    <t>単位数計算機Excel版 v1.0</t>
    <rPh sb="0" eb="2">
      <t>タンイ</t>
    </rPh>
    <rPh sb="2" eb="3">
      <t>スウ</t>
    </rPh>
    <rPh sb="3" eb="6">
      <t>ケイサンキ</t>
    </rPh>
    <rPh sb="11" eb="12">
      <t>バン</t>
    </rPh>
    <phoneticPr fontId="1"/>
  </si>
  <si>
    <t>配布元：http://watatanabe.com</t>
    <rPh sb="0" eb="2">
      <t>ハイフ</t>
    </rPh>
    <rPh sb="2" eb="3">
      <t>モト</t>
    </rPh>
    <phoneticPr fontId="1"/>
  </si>
  <si>
    <t>Created by 渡辺和希</t>
    <rPh sb="11" eb="13">
      <t>ワタナベ</t>
    </rPh>
    <rPh sb="13" eb="15">
      <t>カズキ</t>
    </rPh>
    <phoneticPr fontId="1"/>
  </si>
  <si>
    <t>授業1</t>
    <rPh sb="0" eb="2">
      <t>ジュギョウ</t>
    </rPh>
    <phoneticPr fontId="1"/>
  </si>
  <si>
    <t>授業2</t>
    <rPh sb="0" eb="2">
      <t>ジュギョウ</t>
    </rPh>
    <phoneticPr fontId="1"/>
  </si>
  <si>
    <t>授業3</t>
    <rPh sb="0" eb="2">
      <t>ジュギョウ</t>
    </rPh>
    <phoneticPr fontId="1"/>
  </si>
  <si>
    <t>授業4</t>
    <rPh sb="0" eb="2">
      <t>ジュギョウ</t>
    </rPh>
    <phoneticPr fontId="1"/>
  </si>
  <si>
    <t>授業5</t>
    <rPh sb="0" eb="2">
      <t>ジュギョウ</t>
    </rPh>
    <phoneticPr fontId="1"/>
  </si>
  <si>
    <t>授業6</t>
    <rPh sb="0" eb="2">
      <t>ジュギョウ</t>
    </rPh>
    <phoneticPr fontId="1"/>
  </si>
  <si>
    <t>授業7</t>
    <rPh sb="0" eb="2">
      <t>ジュギョウ</t>
    </rPh>
    <phoneticPr fontId="1"/>
  </si>
  <si>
    <t>授業8</t>
    <rPh sb="0" eb="2">
      <t>ジュギョウ</t>
    </rPh>
    <phoneticPr fontId="1"/>
  </si>
  <si>
    <t>授業9</t>
    <rPh sb="0" eb="2">
      <t>ジュギョウ</t>
    </rPh>
    <phoneticPr fontId="1"/>
  </si>
  <si>
    <t>授業10</t>
    <rPh sb="0" eb="2">
      <t>ジュギョウ</t>
    </rPh>
    <phoneticPr fontId="1"/>
  </si>
  <si>
    <t>授業11</t>
    <rPh sb="0" eb="2">
      <t>ジュギョウ</t>
    </rPh>
    <phoneticPr fontId="1"/>
  </si>
  <si>
    <t>授業12</t>
    <rPh sb="0" eb="2">
      <t>ジュギョウ</t>
    </rPh>
    <phoneticPr fontId="1"/>
  </si>
  <si>
    <t>授業13</t>
    <rPh sb="0" eb="2">
      <t>ジュギョウ</t>
    </rPh>
    <phoneticPr fontId="1"/>
  </si>
  <si>
    <t>授業14</t>
    <rPh sb="0" eb="2">
      <t>ジュギョウ</t>
    </rPh>
    <phoneticPr fontId="1"/>
  </si>
  <si>
    <t>授業15</t>
    <rPh sb="0" eb="2">
      <t>ジュギョウ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</si>
</sst>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_ "/>
    <numFmt numFmtId="179" formatCode="0.0_ ;[Red]\-0.0\ "/>
  </numFmts>
  <fonts count="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8">
    <xf numFmtId="0" fontId="0" fillId="0" borderId="0" xfId="0">
      <alignment vertical="center"/>
    </xf>
    <xf numFmtId="177" fontId="0" fillId="0" borderId="1" xfId="0" applyNumberFormat="1" applyBorder="1">
      <alignment vertical="center"/>
    </xf>
    <xf numFmtId="176" fontId="0" fillId="2" borderId="1" xfId="0" applyNumberFormat="1" applyFill="1" applyBorder="1" applyProtection="1">
      <alignment vertical="center"/>
      <protection locked="0"/>
    </xf>
    <xf numFmtId="0" fontId="0" fillId="0" borderId="0" xfId="0" applyBorder="1" applyAlignment="1">
      <alignment horizontal="center" vertical="center"/>
    </xf>
    <xf numFmtId="0" fontId="0" fillId="0" borderId="0" xfId="0" applyFill="1" applyBorder="1">
      <alignment vertical="center"/>
    </xf>
    <xf numFmtId="0" fontId="0" fillId="2" borderId="7" xfId="0" applyFill="1" applyBorder="1" applyProtection="1">
      <alignment vertical="center"/>
      <protection locked="0"/>
    </xf>
    <xf numFmtId="178" fontId="0" fillId="0" borderId="8" xfId="0" applyNumberFormat="1" applyFill="1" applyBorder="1">
      <alignment vertical="center"/>
    </xf>
    <xf numFmtId="0" fontId="0" fillId="2" borderId="9" xfId="0" applyFill="1" applyBorder="1" applyProtection="1">
      <alignment vertical="center"/>
      <protection locked="0"/>
    </xf>
    <xf numFmtId="176" fontId="0" fillId="2" borderId="10" xfId="0" applyNumberFormat="1" applyFill="1" applyBorder="1" applyProtection="1">
      <alignment vertical="center"/>
      <protection locked="0"/>
    </xf>
    <xf numFmtId="177" fontId="0" fillId="0" borderId="10" xfId="0" applyNumberFormat="1" applyBorder="1">
      <alignment vertical="center"/>
    </xf>
    <xf numFmtId="178" fontId="0" fillId="0" borderId="11" xfId="0" applyNumberFormat="1" applyFill="1" applyBorder="1">
      <alignment vertical="center"/>
    </xf>
    <xf numFmtId="0" fontId="0" fillId="2" borderId="13" xfId="0" applyFill="1" applyBorder="1" applyProtection="1">
      <alignment vertical="center"/>
      <protection locked="0"/>
    </xf>
    <xf numFmtId="176" fontId="0" fillId="2" borderId="2" xfId="0" applyNumberFormat="1" applyFill="1" applyBorder="1" applyProtection="1">
      <alignment vertical="center"/>
      <protection locked="0"/>
    </xf>
    <xf numFmtId="177" fontId="0" fillId="0" borderId="2" xfId="0" applyNumberFormat="1" applyBorder="1">
      <alignment vertical="center"/>
    </xf>
    <xf numFmtId="178" fontId="0" fillId="0" borderId="14" xfId="0" applyNumberFormat="1" applyFill="1" applyBorder="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22" xfId="0" applyNumberFormat="1" applyBorder="1">
      <alignment vertical="center"/>
    </xf>
    <xf numFmtId="177" fontId="0" fillId="0" borderId="23" xfId="0" applyNumberFormat="1" applyBorder="1">
      <alignment vertical="center"/>
    </xf>
    <xf numFmtId="177" fontId="0" fillId="0" borderId="24" xfId="0" applyNumberFormat="1" applyBorder="1">
      <alignment vertical="center"/>
    </xf>
    <xf numFmtId="177" fontId="0" fillId="0" borderId="25" xfId="0" applyNumberFormat="1" applyBorder="1">
      <alignment vertical="center"/>
    </xf>
    <xf numFmtId="177" fontId="0" fillId="0" borderId="26" xfId="0" applyNumberFormat="1" applyBorder="1">
      <alignment vertical="center"/>
    </xf>
    <xf numFmtId="177" fontId="0" fillId="0" borderId="27" xfId="0" applyNumberFormat="1" applyBorder="1">
      <alignment vertical="center"/>
    </xf>
    <xf numFmtId="177" fontId="0" fillId="0" borderId="28" xfId="0" applyNumberFormat="1" applyBorder="1">
      <alignment vertical="center"/>
    </xf>
    <xf numFmtId="177" fontId="0" fillId="0" borderId="29" xfId="0" applyNumberFormat="1" applyBorder="1">
      <alignment vertical="center"/>
    </xf>
    <xf numFmtId="177" fontId="0" fillId="0" borderId="30" xfId="0" applyNumberFormat="1" applyBorder="1">
      <alignment vertical="center"/>
    </xf>
    <xf numFmtId="176" fontId="0" fillId="2" borderId="12" xfId="0" applyNumberFormat="1" applyFill="1" applyBorder="1" applyProtection="1">
      <alignment vertical="center"/>
      <protection locked="0"/>
    </xf>
    <xf numFmtId="178" fontId="0" fillId="0" borderId="35" xfId="0" applyNumberFormat="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1" xfId="0" applyBorder="1">
      <alignment vertical="center"/>
    </xf>
    <xf numFmtId="0" fontId="0" fillId="0" borderId="42" xfId="0" applyBorder="1">
      <alignment vertical="center"/>
    </xf>
    <xf numFmtId="179" fontId="0" fillId="2" borderId="43" xfId="0" applyNumberFormat="1" applyFill="1" applyBorder="1" applyProtection="1">
      <alignment vertical="center"/>
      <protection locked="0"/>
    </xf>
    <xf numFmtId="0" fontId="0" fillId="0" borderId="44" xfId="0" applyBorder="1">
      <alignment vertical="center"/>
    </xf>
    <xf numFmtId="179" fontId="0" fillId="2" borderId="45" xfId="0" applyNumberFormat="1" applyFill="1" applyBorder="1" applyProtection="1">
      <alignment vertical="center"/>
      <protection locked="0"/>
    </xf>
    <xf numFmtId="0" fontId="0" fillId="0" borderId="35" xfId="0" applyBorder="1">
      <alignment vertical="center"/>
    </xf>
    <xf numFmtId="179" fontId="0" fillId="0" borderId="46" xfId="0" applyNumberFormat="1" applyFill="1" applyBorder="1">
      <alignment vertical="center"/>
    </xf>
    <xf numFmtId="0" fontId="2" fillId="0" borderId="0" xfId="1" applyAlignment="1">
      <alignment vertical="center"/>
    </xf>
    <xf numFmtId="0" fontId="0" fillId="0" borderId="0" xfId="0" applyAlignment="1">
      <alignment vertical="center"/>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wrapText="1"/>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3" fillId="2" borderId="13" xfId="0" applyFont="1" applyFill="1" applyBorder="1" applyProtection="1">
      <alignment vertical="center"/>
    </xf>
    <xf numFmtId="176" fontId="3" fillId="2" borderId="2" xfId="0" applyNumberFormat="1" applyFont="1" applyFill="1" applyBorder="1" applyProtection="1">
      <alignment vertical="center"/>
    </xf>
    <xf numFmtId="0" fontId="3" fillId="2" borderId="7" xfId="0" applyFont="1" applyFill="1" applyBorder="1" applyProtection="1">
      <alignment vertical="center"/>
    </xf>
    <xf numFmtId="176" fontId="3" fillId="2" borderId="1" xfId="0" applyNumberFormat="1" applyFont="1" applyFill="1" applyBorder="1" applyProtection="1">
      <alignment vertical="center"/>
    </xf>
    <xf numFmtId="0" fontId="3" fillId="2" borderId="9" xfId="0" applyFont="1" applyFill="1" applyBorder="1" applyProtection="1">
      <alignment vertical="center"/>
    </xf>
    <xf numFmtId="176" fontId="3" fillId="2" borderId="10" xfId="0" applyNumberFormat="1" applyFont="1" applyFill="1" applyBorder="1" applyProtection="1">
      <alignmen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4" fillId="0" borderId="0" xfId="1" applyFont="1" applyAlignment="1" applyProtection="1">
      <alignment vertical="center"/>
    </xf>
    <xf numFmtId="0" fontId="3" fillId="0" borderId="0" xfId="0" applyFont="1" applyAlignment="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177" fontId="3" fillId="0" borderId="22" xfId="0" applyNumberFormat="1" applyFont="1" applyBorder="1" applyProtection="1">
      <alignment vertical="center"/>
    </xf>
    <xf numFmtId="177" fontId="3" fillId="0" borderId="23" xfId="0" applyNumberFormat="1" applyFont="1" applyBorder="1" applyProtection="1">
      <alignment vertical="center"/>
    </xf>
    <xf numFmtId="177" fontId="3" fillId="0" borderId="24" xfId="0" applyNumberFormat="1" applyFont="1" applyBorder="1" applyProtection="1">
      <alignment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177" fontId="3" fillId="0" borderId="2" xfId="0" applyNumberFormat="1" applyFont="1" applyBorder="1" applyProtection="1">
      <alignment vertical="center"/>
    </xf>
    <xf numFmtId="178" fontId="3" fillId="0" borderId="14" xfId="0" applyNumberFormat="1" applyFont="1" applyFill="1" applyBorder="1" applyProtection="1">
      <alignment vertical="center"/>
    </xf>
    <xf numFmtId="0" fontId="3" fillId="0" borderId="0" xfId="0" applyFont="1" applyFill="1" applyBorder="1" applyProtection="1">
      <alignment vertical="center"/>
    </xf>
    <xf numFmtId="0" fontId="3" fillId="0" borderId="37" xfId="0" applyFont="1" applyBorder="1" applyProtection="1">
      <alignment vertical="center"/>
    </xf>
    <xf numFmtId="176" fontId="3" fillId="2" borderId="12" xfId="0" applyNumberFormat="1" applyFont="1" applyFill="1" applyBorder="1" applyProtection="1">
      <alignment vertical="center"/>
    </xf>
    <xf numFmtId="177" fontId="3" fillId="0" borderId="25" xfId="0" applyNumberFormat="1" applyFont="1" applyBorder="1" applyProtection="1">
      <alignment vertical="center"/>
    </xf>
    <xf numFmtId="177" fontId="3" fillId="0" borderId="26" xfId="0" applyNumberFormat="1" applyFont="1" applyBorder="1" applyProtection="1">
      <alignment vertical="center"/>
    </xf>
    <xf numFmtId="177" fontId="3" fillId="0" borderId="27" xfId="0" applyNumberFormat="1" applyFont="1" applyBorder="1" applyProtection="1">
      <alignment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177" fontId="3" fillId="0" borderId="1" xfId="0" applyNumberFormat="1" applyFont="1" applyBorder="1" applyProtection="1">
      <alignment vertical="center"/>
    </xf>
    <xf numFmtId="178" fontId="3" fillId="0" borderId="8" xfId="0" applyNumberFormat="1" applyFont="1" applyFill="1" applyBorder="1" applyProtection="1">
      <alignment vertical="center"/>
    </xf>
    <xf numFmtId="0" fontId="3" fillId="0" borderId="38" xfId="0" applyFont="1" applyBorder="1" applyProtection="1">
      <alignment vertical="center"/>
    </xf>
    <xf numFmtId="178" fontId="3" fillId="0" borderId="35" xfId="0" applyNumberFormat="1" applyFont="1" applyBorder="1" applyProtection="1">
      <alignment vertical="center"/>
    </xf>
    <xf numFmtId="0" fontId="3" fillId="0" borderId="39" xfId="0" applyFont="1" applyBorder="1" applyProtection="1">
      <alignment vertical="center"/>
    </xf>
    <xf numFmtId="0" fontId="3" fillId="0" borderId="36" xfId="0" applyFont="1" applyBorder="1" applyProtection="1">
      <alignment vertical="center"/>
    </xf>
    <xf numFmtId="0" fontId="3" fillId="0" borderId="41" xfId="0" applyFont="1" applyBorder="1" applyProtection="1">
      <alignment vertical="center"/>
    </xf>
    <xf numFmtId="0" fontId="3" fillId="0" borderId="40"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2" xfId="0" applyFont="1" applyBorder="1" applyProtection="1">
      <alignment vertical="center"/>
    </xf>
    <xf numFmtId="179" fontId="3" fillId="2" borderId="43" xfId="0" applyNumberFormat="1" applyFont="1" applyFill="1" applyBorder="1" applyProtection="1">
      <alignment vertical="center"/>
    </xf>
    <xf numFmtId="0" fontId="3" fillId="0" borderId="44" xfId="0" applyFont="1" applyBorder="1" applyProtection="1">
      <alignment vertical="center"/>
    </xf>
    <xf numFmtId="179" fontId="3" fillId="2" borderId="45" xfId="0" applyNumberFormat="1" applyFont="1" applyFill="1" applyBorder="1" applyProtection="1">
      <alignment vertical="center"/>
    </xf>
    <xf numFmtId="0" fontId="3" fillId="0" borderId="35" xfId="0" applyFont="1" applyBorder="1" applyProtection="1">
      <alignment vertical="center"/>
    </xf>
    <xf numFmtId="179" fontId="3" fillId="0" borderId="46" xfId="0" applyNumberFormat="1" applyFont="1" applyFill="1" applyBorder="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177" fontId="3" fillId="0" borderId="28" xfId="0" applyNumberFormat="1" applyFont="1" applyBorder="1" applyProtection="1">
      <alignment vertical="center"/>
    </xf>
    <xf numFmtId="177" fontId="3" fillId="0" borderId="29" xfId="0" applyNumberFormat="1" applyFont="1" applyBorder="1" applyProtection="1">
      <alignment vertical="center"/>
    </xf>
    <xf numFmtId="177" fontId="3" fillId="0" borderId="30" xfId="0" applyNumberFormat="1" applyFont="1" applyBorder="1" applyProtection="1">
      <alignment vertical="center"/>
    </xf>
    <xf numFmtId="0" fontId="3" fillId="2" borderId="2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177" fontId="3" fillId="0" borderId="10" xfId="0" applyNumberFormat="1" applyFont="1" applyBorder="1" applyProtection="1">
      <alignment vertical="center"/>
    </xf>
    <xf numFmtId="178" fontId="3" fillId="0" borderId="11" xfId="0" applyNumberFormat="1" applyFont="1" applyFill="1" applyBorder="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3</xdr:row>
      <xdr:rowOff>133351</xdr:rowOff>
    </xdr:from>
    <xdr:to>
      <xdr:col>3</xdr:col>
      <xdr:colOff>180975</xdr:colOff>
      <xdr:row>6</xdr:row>
      <xdr:rowOff>209550</xdr:rowOff>
    </xdr:to>
    <xdr:sp macro="" textlink="">
      <xdr:nvSpPr>
        <xdr:cNvPr id="2" name="吹き出し: 四角形 1">
          <a:extLst>
            <a:ext uri="{FF2B5EF4-FFF2-40B4-BE49-F238E27FC236}">
              <a16:creationId xmlns:a16="http://schemas.microsoft.com/office/drawing/2014/main" id="{FA7C1D3D-8B4F-41AE-BFF2-4A145358AB67}"/>
            </a:ext>
          </a:extLst>
        </xdr:cNvPr>
        <xdr:cNvSpPr/>
      </xdr:nvSpPr>
      <xdr:spPr>
        <a:xfrm>
          <a:off x="190500" y="866776"/>
          <a:ext cx="2886075" cy="809624"/>
        </a:xfrm>
        <a:prstGeom prst="wedgeRectCallout">
          <a:avLst>
            <a:gd name="adj1" fmla="val 41459"/>
            <a:gd name="adj2" fmla="val 75465"/>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①単位数、定員、学部優先、優先高、通常</a:t>
          </a:r>
          <a:endParaRPr kumimoji="1" lang="en-US" altLang="ja-JP" sz="1100" baseline="0"/>
        </a:p>
        <a:p>
          <a:pPr algn="l"/>
          <a:r>
            <a:rPr kumimoji="1" lang="ja-JP" altLang="en-US" sz="1100" baseline="0"/>
            <a:t>　の項目をそれぞれ数字で埋めます。</a:t>
          </a:r>
          <a:endParaRPr kumimoji="1" lang="en-US" altLang="ja-JP" sz="1100" baseline="0"/>
        </a:p>
        <a:p>
          <a:pPr algn="l"/>
          <a:r>
            <a:rPr kumimoji="1" lang="ja-JP" altLang="en-US" sz="1100" baseline="0"/>
            <a:t>　科目ごとに入力していきます。</a:t>
          </a:r>
          <a:endParaRPr kumimoji="1" lang="en-US" altLang="ja-JP" sz="1100" baseline="0"/>
        </a:p>
      </xdr:txBody>
    </xdr:sp>
    <xdr:clientData/>
  </xdr:twoCellAnchor>
  <xdr:twoCellAnchor>
    <xdr:from>
      <xdr:col>2</xdr:col>
      <xdr:colOff>47624</xdr:colOff>
      <xdr:row>7</xdr:row>
      <xdr:rowOff>142876</xdr:rowOff>
    </xdr:from>
    <xdr:to>
      <xdr:col>7</xdr:col>
      <xdr:colOff>209549</xdr:colOff>
      <xdr:row>10</xdr:row>
      <xdr:rowOff>0</xdr:rowOff>
    </xdr:to>
    <xdr:sp macro="" textlink="">
      <xdr:nvSpPr>
        <xdr:cNvPr id="3" name="吹き出し: 四角形 2">
          <a:extLst>
            <a:ext uri="{FF2B5EF4-FFF2-40B4-BE49-F238E27FC236}">
              <a16:creationId xmlns:a16="http://schemas.microsoft.com/office/drawing/2014/main" id="{B8594B8B-D791-47C8-B46E-991764028D68}"/>
            </a:ext>
          </a:extLst>
        </xdr:cNvPr>
        <xdr:cNvSpPr/>
      </xdr:nvSpPr>
      <xdr:spPr>
        <a:xfrm>
          <a:off x="2543174" y="1857376"/>
          <a:ext cx="3305175" cy="581024"/>
        </a:xfrm>
        <a:prstGeom prst="wedgeRectCallout">
          <a:avLst>
            <a:gd name="adj1" fmla="val 33744"/>
            <a:gd name="adj2" fmla="val -77407"/>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②定員とそれぞれの人数から倍率が計算されます。</a:t>
          </a:r>
          <a:endParaRPr kumimoji="1" lang="en-US" altLang="ja-JP" sz="1100" baseline="0"/>
        </a:p>
        <a:p>
          <a:pPr algn="l"/>
          <a:r>
            <a:rPr kumimoji="1" lang="ja-JP" altLang="en-US" sz="1100" baseline="0"/>
            <a:t>　倍率を見て優先度を変更するのもありかもです。</a:t>
          </a:r>
          <a:endParaRPr kumimoji="1" lang="en-US" altLang="ja-JP" sz="1100" baseline="0"/>
        </a:p>
      </xdr:txBody>
    </xdr:sp>
    <xdr:clientData/>
  </xdr:twoCellAnchor>
  <xdr:twoCellAnchor>
    <xdr:from>
      <xdr:col>5</xdr:col>
      <xdr:colOff>276224</xdr:colOff>
      <xdr:row>3</xdr:row>
      <xdr:rowOff>152401</xdr:rowOff>
    </xdr:from>
    <xdr:to>
      <xdr:col>9</xdr:col>
      <xdr:colOff>238125</xdr:colOff>
      <xdr:row>6</xdr:row>
      <xdr:rowOff>0</xdr:rowOff>
    </xdr:to>
    <xdr:sp macro="" textlink="">
      <xdr:nvSpPr>
        <xdr:cNvPr id="4" name="吹き出し: 四角形 3">
          <a:extLst>
            <a:ext uri="{FF2B5EF4-FFF2-40B4-BE49-F238E27FC236}">
              <a16:creationId xmlns:a16="http://schemas.microsoft.com/office/drawing/2014/main" id="{5E71B369-ABC5-4559-A9A6-75D9C79200E6}"/>
            </a:ext>
          </a:extLst>
        </xdr:cNvPr>
        <xdr:cNvSpPr/>
      </xdr:nvSpPr>
      <xdr:spPr>
        <a:xfrm>
          <a:off x="4543424" y="885826"/>
          <a:ext cx="2705101" cy="581024"/>
        </a:xfrm>
        <a:prstGeom prst="wedgeRectCallout">
          <a:avLst>
            <a:gd name="adj1" fmla="val 57271"/>
            <a:gd name="adj2" fmla="val 53740"/>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③自分がどの分類で選択しているのかを</a:t>
          </a:r>
          <a:endParaRPr kumimoji="1" lang="en-US" altLang="ja-JP" sz="1100" baseline="0"/>
        </a:p>
        <a:p>
          <a:pPr algn="l"/>
          <a:r>
            <a:rPr kumimoji="1" lang="ja-JP" altLang="en-US" sz="1100" baseline="0"/>
            <a:t>　一つに〇を付けます。</a:t>
          </a:r>
          <a:endParaRPr kumimoji="1" lang="en-US" altLang="ja-JP" sz="1100" baseline="0"/>
        </a:p>
      </xdr:txBody>
    </xdr:sp>
    <xdr:clientData/>
  </xdr:twoCellAnchor>
  <xdr:twoCellAnchor>
    <xdr:from>
      <xdr:col>6</xdr:col>
      <xdr:colOff>28574</xdr:colOff>
      <xdr:row>10</xdr:row>
      <xdr:rowOff>95250</xdr:rowOff>
    </xdr:from>
    <xdr:to>
      <xdr:col>11</xdr:col>
      <xdr:colOff>123825</xdr:colOff>
      <xdr:row>13</xdr:row>
      <xdr:rowOff>209549</xdr:rowOff>
    </xdr:to>
    <xdr:sp macro="" textlink="">
      <xdr:nvSpPr>
        <xdr:cNvPr id="5" name="吹き出し: 四角形 4">
          <a:extLst>
            <a:ext uri="{FF2B5EF4-FFF2-40B4-BE49-F238E27FC236}">
              <a16:creationId xmlns:a16="http://schemas.microsoft.com/office/drawing/2014/main" id="{3F0DC262-BEAF-4F2C-ABD8-7B4ECF330DDB}"/>
            </a:ext>
          </a:extLst>
        </xdr:cNvPr>
        <xdr:cNvSpPr/>
      </xdr:nvSpPr>
      <xdr:spPr>
        <a:xfrm>
          <a:off x="4981574" y="2533650"/>
          <a:ext cx="2705101" cy="838199"/>
        </a:xfrm>
        <a:prstGeom prst="wedgeRectCallout">
          <a:avLst>
            <a:gd name="adj1" fmla="val 62553"/>
            <a:gd name="adj2" fmla="val -51625"/>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④〇を付けた分類の時に</a:t>
          </a:r>
          <a:endParaRPr kumimoji="1" lang="en-US" altLang="ja-JP" sz="1100" baseline="0"/>
        </a:p>
        <a:p>
          <a:pPr algn="l"/>
          <a:r>
            <a:rPr kumimoji="1" lang="ja-JP" altLang="en-US" sz="1100" baseline="0"/>
            <a:t>　どのくらいの確率で</a:t>
          </a:r>
          <a:endParaRPr kumimoji="1" lang="en-US" altLang="ja-JP" sz="1100" baseline="0"/>
        </a:p>
        <a:p>
          <a:pPr algn="l"/>
          <a:r>
            <a:rPr kumimoji="1" lang="ja-JP" altLang="en-US" sz="1100" baseline="0"/>
            <a:t>　抽選に通るかが計算されます。</a:t>
          </a:r>
          <a:endParaRPr kumimoji="1" lang="en-US" altLang="ja-JP" sz="1100" baseline="0"/>
        </a:p>
      </xdr:txBody>
    </xdr:sp>
    <xdr:clientData/>
  </xdr:twoCellAnchor>
  <xdr:twoCellAnchor>
    <xdr:from>
      <xdr:col>8</xdr:col>
      <xdr:colOff>38101</xdr:colOff>
      <xdr:row>14</xdr:row>
      <xdr:rowOff>114300</xdr:rowOff>
    </xdr:from>
    <xdr:to>
      <xdr:col>13</xdr:col>
      <xdr:colOff>104776</xdr:colOff>
      <xdr:row>17</xdr:row>
      <xdr:rowOff>238124</xdr:rowOff>
    </xdr:to>
    <xdr:sp macro="" textlink="">
      <xdr:nvSpPr>
        <xdr:cNvPr id="6" name="吹き出し: 四角形 5">
          <a:extLst>
            <a:ext uri="{FF2B5EF4-FFF2-40B4-BE49-F238E27FC236}">
              <a16:creationId xmlns:a16="http://schemas.microsoft.com/office/drawing/2014/main" id="{5FBFA555-85C9-48AD-979E-D02F31932A20}"/>
            </a:ext>
          </a:extLst>
        </xdr:cNvPr>
        <xdr:cNvSpPr/>
      </xdr:nvSpPr>
      <xdr:spPr>
        <a:xfrm>
          <a:off x="6362701" y="3514725"/>
          <a:ext cx="2419350" cy="838199"/>
        </a:xfrm>
        <a:prstGeom prst="wedgeRectCallout">
          <a:avLst>
            <a:gd name="adj1" fmla="val 52940"/>
            <a:gd name="adj2" fmla="val -76626"/>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⑤履修できる確率に</a:t>
          </a:r>
          <a:endParaRPr kumimoji="1" lang="en-US" altLang="ja-JP" sz="1100" baseline="0"/>
        </a:p>
        <a:p>
          <a:pPr algn="l"/>
          <a:r>
            <a:rPr kumimoji="1" lang="ja-JP" altLang="en-US" sz="1100" baseline="0"/>
            <a:t>　獲得できる単位数をかけたものを</a:t>
          </a:r>
          <a:endParaRPr kumimoji="1" lang="en-US" altLang="ja-JP" sz="1100" baseline="0"/>
        </a:p>
        <a:p>
          <a:pPr algn="l"/>
          <a:r>
            <a:rPr kumimoji="1" lang="ja-JP" altLang="en-US" sz="1100" baseline="0"/>
            <a:t>　「期待値」とします。</a:t>
          </a:r>
          <a:endParaRPr kumimoji="1" lang="en-US" altLang="ja-JP" sz="1100" baseline="0"/>
        </a:p>
      </xdr:txBody>
    </xdr:sp>
    <xdr:clientData/>
  </xdr:twoCellAnchor>
  <xdr:twoCellAnchor>
    <xdr:from>
      <xdr:col>10</xdr:col>
      <xdr:colOff>76201</xdr:colOff>
      <xdr:row>1</xdr:row>
      <xdr:rowOff>85725</xdr:rowOff>
    </xdr:from>
    <xdr:to>
      <xdr:col>15</xdr:col>
      <xdr:colOff>219076</xdr:colOff>
      <xdr:row>4</xdr:row>
      <xdr:rowOff>190499</xdr:rowOff>
    </xdr:to>
    <xdr:sp macro="" textlink="">
      <xdr:nvSpPr>
        <xdr:cNvPr id="7" name="吹き出し: 四角形 6">
          <a:extLst>
            <a:ext uri="{FF2B5EF4-FFF2-40B4-BE49-F238E27FC236}">
              <a16:creationId xmlns:a16="http://schemas.microsoft.com/office/drawing/2014/main" id="{66A72CB3-6DD0-4C88-8B10-4EAC24510AA9}"/>
            </a:ext>
          </a:extLst>
        </xdr:cNvPr>
        <xdr:cNvSpPr/>
      </xdr:nvSpPr>
      <xdr:spPr>
        <a:xfrm>
          <a:off x="7362826" y="323850"/>
          <a:ext cx="2419350" cy="838199"/>
        </a:xfrm>
        <a:prstGeom prst="wedgeRectCallout">
          <a:avLst>
            <a:gd name="adj1" fmla="val 84436"/>
            <a:gd name="adj2" fmla="val 37011"/>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⑥</a:t>
          </a:r>
          <a:r>
            <a:rPr kumimoji="1" lang="en-US" altLang="ja-JP" sz="1100" baseline="0"/>
            <a:t>CAP</a:t>
          </a:r>
          <a:r>
            <a:rPr kumimoji="1" lang="ja-JP" altLang="en-US" sz="1100" baseline="0"/>
            <a:t>を入力すると</a:t>
          </a:r>
          <a:endParaRPr kumimoji="1" lang="en-US" altLang="ja-JP" sz="1100" baseline="0"/>
        </a:p>
        <a:p>
          <a:pPr algn="l"/>
          <a:r>
            <a:rPr kumimoji="1" lang="ja-JP" altLang="en-US" sz="1100" baseline="0"/>
            <a:t>　期待値の合計を基に</a:t>
          </a:r>
          <a:endParaRPr kumimoji="1" lang="en-US" altLang="ja-JP" sz="1100" baseline="0"/>
        </a:p>
        <a:p>
          <a:pPr algn="l"/>
          <a:r>
            <a:rPr kumimoji="1" lang="ja-JP" altLang="en-US" sz="1100" baseline="0"/>
            <a:t>　履修過多が起こるかを予測します。</a:t>
          </a:r>
          <a:endParaRPr kumimoji="1" lang="en-US" altLang="ja-JP" sz="1100" baseline="0"/>
        </a:p>
      </xdr:txBody>
    </xdr:sp>
    <xdr:clientData/>
  </xdr:twoCellAnchor>
  <xdr:twoCellAnchor>
    <xdr:from>
      <xdr:col>13</xdr:col>
      <xdr:colOff>381001</xdr:colOff>
      <xdr:row>11</xdr:row>
      <xdr:rowOff>228600</xdr:rowOff>
    </xdr:from>
    <xdr:to>
      <xdr:col>16</xdr:col>
      <xdr:colOff>400050</xdr:colOff>
      <xdr:row>14</xdr:row>
      <xdr:rowOff>76199</xdr:rowOff>
    </xdr:to>
    <xdr:sp macro="" textlink="">
      <xdr:nvSpPr>
        <xdr:cNvPr id="8" name="吹き出し: 四角形 7">
          <a:extLst>
            <a:ext uri="{FF2B5EF4-FFF2-40B4-BE49-F238E27FC236}">
              <a16:creationId xmlns:a16="http://schemas.microsoft.com/office/drawing/2014/main" id="{38773617-0BC7-4235-AC5B-376235B37475}"/>
            </a:ext>
          </a:extLst>
        </xdr:cNvPr>
        <xdr:cNvSpPr/>
      </xdr:nvSpPr>
      <xdr:spPr>
        <a:xfrm>
          <a:off x="9058276" y="2905125"/>
          <a:ext cx="1943099" cy="571499"/>
        </a:xfrm>
        <a:prstGeom prst="wedgeRectCallout">
          <a:avLst>
            <a:gd name="adj1" fmla="val 38863"/>
            <a:gd name="adj2" fmla="val -104277"/>
          </a:avLst>
        </a:prstGeom>
        <a:solidFill>
          <a:srgbClr val="FFFFFF">
            <a:alpha val="80000"/>
          </a:srgb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t>⑦判断の基準は</a:t>
          </a:r>
          <a:endParaRPr kumimoji="1" lang="en-US" altLang="ja-JP" sz="1100" baseline="0"/>
        </a:p>
        <a:p>
          <a:pPr algn="l"/>
          <a:r>
            <a:rPr kumimoji="1" lang="ja-JP" altLang="en-US" sz="1100" baseline="0"/>
            <a:t>　変更することができます。</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D82E4-4491-4F1E-9C29-CE64849FD75C}">
  <sheetPr>
    <pageSetUpPr fitToPage="1"/>
  </sheetPr>
  <dimension ref="A1:R30"/>
  <sheetViews>
    <sheetView tabSelected="1" zoomScaleNormal="100" workbookViewId="0">
      <selection activeCell="H8" sqref="H8"/>
    </sheetView>
  </sheetViews>
  <sheetFormatPr defaultRowHeight="18.75" x14ac:dyDescent="0.4"/>
  <cols>
    <col min="1" max="1" width="25.625" customWidth="1"/>
    <col min="2" max="2" width="7.125" bestFit="1" customWidth="1"/>
    <col min="3" max="3" width="5.25" bestFit="1" customWidth="1"/>
    <col min="6" max="6" width="9" customWidth="1"/>
    <col min="10" max="12" width="3.625" customWidth="1"/>
    <col min="13" max="13" width="11" bestFit="1" customWidth="1"/>
    <col min="14" max="14" width="9" bestFit="1" customWidth="1"/>
    <col min="15" max="15" width="2.625" customWidth="1"/>
    <col min="16" max="17" width="13.625" customWidth="1"/>
    <col min="18" max="18" width="11" bestFit="1" customWidth="1"/>
    <col min="19" max="20" width="9" customWidth="1"/>
  </cols>
  <sheetData>
    <row r="1" spans="1:18" x14ac:dyDescent="0.4">
      <c r="A1" s="62" t="s">
        <v>0</v>
      </c>
      <c r="B1" s="54" t="s">
        <v>6</v>
      </c>
      <c r="C1" s="54" t="s">
        <v>1</v>
      </c>
      <c r="D1" s="54" t="s">
        <v>2</v>
      </c>
      <c r="E1" s="54" t="s">
        <v>3</v>
      </c>
      <c r="F1" s="54" t="s">
        <v>4</v>
      </c>
      <c r="G1" s="54" t="s">
        <v>5</v>
      </c>
      <c r="H1" s="54"/>
      <c r="I1" s="54"/>
      <c r="J1" s="54" t="s">
        <v>8</v>
      </c>
      <c r="K1" s="54"/>
      <c r="L1" s="54"/>
      <c r="M1" s="55" t="s">
        <v>15</v>
      </c>
      <c r="N1" s="57" t="s">
        <v>14</v>
      </c>
      <c r="O1" s="3"/>
      <c r="P1" s="41"/>
      <c r="Q1" s="42"/>
      <c r="R1" s="42"/>
    </row>
    <row r="2" spans="1:18" ht="19.5" thickBot="1" x14ac:dyDescent="0.45">
      <c r="A2" s="63"/>
      <c r="B2" s="61"/>
      <c r="C2" s="61"/>
      <c r="D2" s="61"/>
      <c r="E2" s="61"/>
      <c r="F2" s="61"/>
      <c r="G2" s="16" t="s">
        <v>2</v>
      </c>
      <c r="H2" s="17" t="s">
        <v>3</v>
      </c>
      <c r="I2" s="18" t="s">
        <v>4</v>
      </c>
      <c r="J2" s="15" t="s">
        <v>9</v>
      </c>
      <c r="K2" s="15" t="s">
        <v>10</v>
      </c>
      <c r="L2" s="15" t="s">
        <v>11</v>
      </c>
      <c r="M2" s="56"/>
      <c r="N2" s="58"/>
      <c r="O2" s="3"/>
    </row>
    <row r="3" spans="1:18" ht="19.5" thickTop="1" x14ac:dyDescent="0.4">
      <c r="A3" s="11"/>
      <c r="B3" s="12">
        <v>2</v>
      </c>
      <c r="C3" s="12">
        <v>0</v>
      </c>
      <c r="D3" s="12">
        <v>0</v>
      </c>
      <c r="E3" s="12">
        <v>0</v>
      </c>
      <c r="F3" s="12">
        <v>0</v>
      </c>
      <c r="G3" s="19" t="str">
        <f>IFERROR(D3/C3,"")</f>
        <v/>
      </c>
      <c r="H3" s="20" t="str">
        <f>IFERROR((D3+E3)/C3,"")</f>
        <v/>
      </c>
      <c r="I3" s="21" t="str">
        <f>IFERROR((D3+E3+F3)/C3,"")</f>
        <v/>
      </c>
      <c r="J3" s="43" t="s">
        <v>13</v>
      </c>
      <c r="K3" s="44"/>
      <c r="L3" s="45" t="s">
        <v>12</v>
      </c>
      <c r="M3" s="13" t="str">
        <f t="shared" ref="M3:M15" si="0">IFERROR(IF(J3="〇",IF(G3&lt;1,1,1/G3),IF(K3="〇",IF(H3&lt;1,1,1/H3),IF(L3="〇",IF(I3&lt;1,1,1/I3),0))),"")</f>
        <v/>
      </c>
      <c r="N3" s="14" t="str">
        <f t="shared" ref="N3:N15" si="1">IFERROR(M3*B3,"")</f>
        <v/>
      </c>
      <c r="O3" s="4"/>
      <c r="P3" s="31" t="s">
        <v>7</v>
      </c>
      <c r="Q3" s="28">
        <v>22</v>
      </c>
    </row>
    <row r="4" spans="1:18" x14ac:dyDescent="0.4">
      <c r="A4" s="5"/>
      <c r="B4" s="2">
        <v>2</v>
      </c>
      <c r="C4" s="12">
        <v>0</v>
      </c>
      <c r="D4" s="12">
        <v>0</v>
      </c>
      <c r="E4" s="12">
        <v>0</v>
      </c>
      <c r="F4" s="12">
        <v>0</v>
      </c>
      <c r="G4" s="22" t="str">
        <f t="shared" ref="G4:G30" si="2">IFERROR(D4/C4,"")</f>
        <v/>
      </c>
      <c r="H4" s="23" t="str">
        <f t="shared" ref="H4:H30" si="3">IFERROR((D4+E4)/C4,"")</f>
        <v/>
      </c>
      <c r="I4" s="24" t="str">
        <f t="shared" ref="I4:I30" si="4">IFERROR((D4+E4+F4)/C4,"")</f>
        <v/>
      </c>
      <c r="J4" s="46"/>
      <c r="K4" s="47"/>
      <c r="L4" s="48" t="s">
        <v>12</v>
      </c>
      <c r="M4" s="1" t="str">
        <f t="shared" si="0"/>
        <v/>
      </c>
      <c r="N4" s="6" t="str">
        <f t="shared" si="1"/>
        <v/>
      </c>
      <c r="O4" s="4"/>
      <c r="P4" s="32" t="s">
        <v>16</v>
      </c>
      <c r="Q4" s="29">
        <f>SUM(N3:N30)</f>
        <v>0</v>
      </c>
    </row>
    <row r="5" spans="1:18" ht="19.5" thickBot="1" x14ac:dyDescent="0.45">
      <c r="A5" s="5"/>
      <c r="B5" s="2">
        <v>2</v>
      </c>
      <c r="C5" s="12">
        <v>0</v>
      </c>
      <c r="D5" s="12">
        <v>0</v>
      </c>
      <c r="E5" s="12">
        <v>0</v>
      </c>
      <c r="F5" s="12">
        <v>0</v>
      </c>
      <c r="G5" s="22" t="str">
        <f t="shared" si="2"/>
        <v/>
      </c>
      <c r="H5" s="23" t="str">
        <f t="shared" si="3"/>
        <v/>
      </c>
      <c r="I5" s="24" t="str">
        <f t="shared" si="4"/>
        <v/>
      </c>
      <c r="J5" s="46"/>
      <c r="K5" s="47"/>
      <c r="L5" s="48" t="s">
        <v>12</v>
      </c>
      <c r="M5" s="1" t="str">
        <f t="shared" si="0"/>
        <v/>
      </c>
      <c r="N5" s="6" t="str">
        <f t="shared" si="1"/>
        <v/>
      </c>
      <c r="O5" s="4"/>
      <c r="P5" s="33" t="s">
        <v>17</v>
      </c>
      <c r="Q5" s="30" t="str">
        <f>IF((Q3-Q4)&gt;Q8,"ほぼ安全",IF((Q3-Q4)&gt;Q9,"多分安全",IF((Q3-Q4)&gt;Q10,"ギリ安全",IF((Q3-Q4)&gt;Q11,"ギリアウト",IF((Q3-Q4)&lt;=Q12,"多分アウト")))))</f>
        <v>ほぼ安全</v>
      </c>
    </row>
    <row r="6" spans="1:18" ht="19.5" thickBot="1" x14ac:dyDescent="0.45">
      <c r="A6" s="5"/>
      <c r="B6" s="2">
        <v>2</v>
      </c>
      <c r="C6" s="12">
        <v>0</v>
      </c>
      <c r="D6" s="12">
        <v>0</v>
      </c>
      <c r="E6" s="12">
        <v>0</v>
      </c>
      <c r="F6" s="12">
        <v>0</v>
      </c>
      <c r="G6" s="22" t="str">
        <f t="shared" si="2"/>
        <v/>
      </c>
      <c r="H6" s="23" t="str">
        <f t="shared" si="3"/>
        <v/>
      </c>
      <c r="I6" s="24" t="str">
        <f t="shared" si="4"/>
        <v/>
      </c>
      <c r="J6" s="46"/>
      <c r="K6" s="47"/>
      <c r="L6" s="48" t="s">
        <v>12</v>
      </c>
      <c r="M6" s="1" t="str">
        <f t="shared" si="0"/>
        <v/>
      </c>
      <c r="N6" s="6" t="str">
        <f t="shared" si="1"/>
        <v/>
      </c>
      <c r="O6" s="4"/>
    </row>
    <row r="7" spans="1:18" ht="19.5" thickBot="1" x14ac:dyDescent="0.45">
      <c r="A7" s="5"/>
      <c r="B7" s="2">
        <v>2</v>
      </c>
      <c r="C7" s="12">
        <v>0</v>
      </c>
      <c r="D7" s="12">
        <v>0</v>
      </c>
      <c r="E7" s="12">
        <v>0</v>
      </c>
      <c r="F7" s="12">
        <v>0</v>
      </c>
      <c r="G7" s="22" t="str">
        <f t="shared" si="2"/>
        <v/>
      </c>
      <c r="H7" s="23" t="str">
        <f t="shared" si="3"/>
        <v/>
      </c>
      <c r="I7" s="24" t="str">
        <f t="shared" si="4"/>
        <v/>
      </c>
      <c r="J7" s="46"/>
      <c r="K7" s="47"/>
      <c r="L7" s="48" t="s">
        <v>12</v>
      </c>
      <c r="M7" s="1" t="str">
        <f t="shared" si="0"/>
        <v/>
      </c>
      <c r="N7" s="6" t="str">
        <f t="shared" si="1"/>
        <v/>
      </c>
      <c r="O7" s="4"/>
      <c r="P7" s="34" t="s">
        <v>18</v>
      </c>
      <c r="Q7" s="59" t="s">
        <v>26</v>
      </c>
      <c r="R7" s="60"/>
    </row>
    <row r="8" spans="1:18" ht="19.5" thickTop="1" x14ac:dyDescent="0.4">
      <c r="A8" s="5"/>
      <c r="B8" s="2">
        <v>2</v>
      </c>
      <c r="C8" s="12">
        <v>0</v>
      </c>
      <c r="D8" s="12">
        <v>0</v>
      </c>
      <c r="E8" s="12">
        <v>0</v>
      </c>
      <c r="F8" s="12">
        <v>0</v>
      </c>
      <c r="G8" s="22" t="str">
        <f t="shared" si="2"/>
        <v/>
      </c>
      <c r="H8" s="23" t="str">
        <f t="shared" si="3"/>
        <v/>
      </c>
      <c r="I8" s="24" t="str">
        <f t="shared" si="4"/>
        <v/>
      </c>
      <c r="J8" s="46"/>
      <c r="K8" s="47"/>
      <c r="L8" s="48" t="s">
        <v>12</v>
      </c>
      <c r="M8" s="1" t="str">
        <f t="shared" si="0"/>
        <v/>
      </c>
      <c r="N8" s="6" t="str">
        <f t="shared" si="1"/>
        <v/>
      </c>
      <c r="O8" s="4"/>
      <c r="P8" s="35" t="s">
        <v>19</v>
      </c>
      <c r="Q8" s="36">
        <v>5</v>
      </c>
      <c r="R8" s="37" t="s">
        <v>24</v>
      </c>
    </row>
    <row r="9" spans="1:18" x14ac:dyDescent="0.4">
      <c r="A9" s="5"/>
      <c r="B9" s="2">
        <v>2</v>
      </c>
      <c r="C9" s="12">
        <v>0</v>
      </c>
      <c r="D9" s="12">
        <v>0</v>
      </c>
      <c r="E9" s="12">
        <v>0</v>
      </c>
      <c r="F9" s="12">
        <v>0</v>
      </c>
      <c r="G9" s="22" t="str">
        <f t="shared" si="2"/>
        <v/>
      </c>
      <c r="H9" s="23" t="str">
        <f t="shared" si="3"/>
        <v/>
      </c>
      <c r="I9" s="24" t="str">
        <f t="shared" si="4"/>
        <v/>
      </c>
      <c r="J9" s="46"/>
      <c r="K9" s="47"/>
      <c r="L9" s="48" t="s">
        <v>12</v>
      </c>
      <c r="M9" s="1" t="str">
        <f t="shared" si="0"/>
        <v/>
      </c>
      <c r="N9" s="6" t="str">
        <f t="shared" si="1"/>
        <v/>
      </c>
      <c r="O9" s="4"/>
      <c r="P9" s="32" t="s">
        <v>20</v>
      </c>
      <c r="Q9" s="38">
        <v>3</v>
      </c>
      <c r="R9" s="39" t="s">
        <v>24</v>
      </c>
    </row>
    <row r="10" spans="1:18" x14ac:dyDescent="0.4">
      <c r="A10" s="5"/>
      <c r="B10" s="2">
        <v>2</v>
      </c>
      <c r="C10" s="12">
        <v>0</v>
      </c>
      <c r="D10" s="12">
        <v>0</v>
      </c>
      <c r="E10" s="12">
        <v>0</v>
      </c>
      <c r="F10" s="12">
        <v>0</v>
      </c>
      <c r="G10" s="22" t="str">
        <f t="shared" si="2"/>
        <v/>
      </c>
      <c r="H10" s="23" t="str">
        <f t="shared" si="3"/>
        <v/>
      </c>
      <c r="I10" s="24" t="str">
        <f t="shared" si="4"/>
        <v/>
      </c>
      <c r="J10" s="46"/>
      <c r="K10" s="47"/>
      <c r="L10" s="48" t="s">
        <v>12</v>
      </c>
      <c r="M10" s="1" t="str">
        <f t="shared" si="0"/>
        <v/>
      </c>
      <c r="N10" s="6" t="str">
        <f t="shared" si="1"/>
        <v/>
      </c>
      <c r="O10" s="4"/>
      <c r="P10" s="32" t="s">
        <v>21</v>
      </c>
      <c r="Q10" s="38">
        <v>0</v>
      </c>
      <c r="R10" s="39" t="s">
        <v>24</v>
      </c>
    </row>
    <row r="11" spans="1:18" x14ac:dyDescent="0.4">
      <c r="A11" s="5"/>
      <c r="B11" s="2">
        <v>2</v>
      </c>
      <c r="C11" s="12">
        <v>0</v>
      </c>
      <c r="D11" s="12">
        <v>0</v>
      </c>
      <c r="E11" s="12">
        <v>0</v>
      </c>
      <c r="F11" s="12">
        <v>0</v>
      </c>
      <c r="G11" s="22" t="str">
        <f t="shared" si="2"/>
        <v/>
      </c>
      <c r="H11" s="23" t="str">
        <f t="shared" si="3"/>
        <v/>
      </c>
      <c r="I11" s="24" t="str">
        <f t="shared" si="4"/>
        <v/>
      </c>
      <c r="J11" s="46"/>
      <c r="K11" s="47"/>
      <c r="L11" s="48" t="s">
        <v>12</v>
      </c>
      <c r="M11" s="1" t="str">
        <f t="shared" si="0"/>
        <v/>
      </c>
      <c r="N11" s="6" t="str">
        <f t="shared" si="1"/>
        <v/>
      </c>
      <c r="O11" s="4"/>
      <c r="P11" s="32" t="s">
        <v>22</v>
      </c>
      <c r="Q11" s="38">
        <v>-5</v>
      </c>
      <c r="R11" s="39" t="s">
        <v>24</v>
      </c>
    </row>
    <row r="12" spans="1:18" ht="19.5" thickBot="1" x14ac:dyDescent="0.45">
      <c r="A12" s="5"/>
      <c r="B12" s="2">
        <v>2</v>
      </c>
      <c r="C12" s="12">
        <v>0</v>
      </c>
      <c r="D12" s="12">
        <v>0</v>
      </c>
      <c r="E12" s="12">
        <v>0</v>
      </c>
      <c r="F12" s="12">
        <v>0</v>
      </c>
      <c r="G12" s="22" t="str">
        <f t="shared" si="2"/>
        <v/>
      </c>
      <c r="H12" s="23" t="str">
        <f t="shared" si="3"/>
        <v/>
      </c>
      <c r="I12" s="24" t="str">
        <f t="shared" si="4"/>
        <v/>
      </c>
      <c r="J12" s="46"/>
      <c r="K12" s="47"/>
      <c r="L12" s="48" t="s">
        <v>12</v>
      </c>
      <c r="M12" s="1" t="str">
        <f t="shared" si="0"/>
        <v/>
      </c>
      <c r="N12" s="6" t="str">
        <f t="shared" si="1"/>
        <v/>
      </c>
      <c r="O12" s="4"/>
      <c r="P12" s="33" t="s">
        <v>23</v>
      </c>
      <c r="Q12" s="40">
        <f>Q11</f>
        <v>-5</v>
      </c>
      <c r="R12" s="30" t="s">
        <v>25</v>
      </c>
    </row>
    <row r="13" spans="1:18" x14ac:dyDescent="0.4">
      <c r="A13" s="5"/>
      <c r="B13" s="2">
        <v>2</v>
      </c>
      <c r="C13" s="12">
        <v>0</v>
      </c>
      <c r="D13" s="12">
        <v>0</v>
      </c>
      <c r="E13" s="12">
        <v>0</v>
      </c>
      <c r="F13" s="12">
        <v>0</v>
      </c>
      <c r="G13" s="22" t="str">
        <f t="shared" si="2"/>
        <v/>
      </c>
      <c r="H13" s="23" t="str">
        <f t="shared" si="3"/>
        <v/>
      </c>
      <c r="I13" s="24" t="str">
        <f t="shared" si="4"/>
        <v/>
      </c>
      <c r="J13" s="46"/>
      <c r="K13" s="47"/>
      <c r="L13" s="48" t="s">
        <v>12</v>
      </c>
      <c r="M13" s="1" t="str">
        <f t="shared" si="0"/>
        <v/>
      </c>
      <c r="N13" s="6" t="str">
        <f t="shared" si="1"/>
        <v/>
      </c>
      <c r="O13" s="4"/>
    </row>
    <row r="14" spans="1:18" x14ac:dyDescent="0.4">
      <c r="A14" s="5"/>
      <c r="B14" s="2">
        <v>2</v>
      </c>
      <c r="C14" s="12">
        <v>0</v>
      </c>
      <c r="D14" s="12">
        <v>0</v>
      </c>
      <c r="E14" s="12">
        <v>0</v>
      </c>
      <c r="F14" s="12">
        <v>0</v>
      </c>
      <c r="G14" s="22" t="str">
        <f t="shared" si="2"/>
        <v/>
      </c>
      <c r="H14" s="23" t="str">
        <f t="shared" si="3"/>
        <v/>
      </c>
      <c r="I14" s="24" t="str">
        <f t="shared" si="4"/>
        <v/>
      </c>
      <c r="J14" s="46"/>
      <c r="K14" s="47"/>
      <c r="L14" s="48" t="s">
        <v>12</v>
      </c>
      <c r="M14" s="1" t="str">
        <f t="shared" si="0"/>
        <v/>
      </c>
      <c r="N14" s="6" t="str">
        <f t="shared" si="1"/>
        <v/>
      </c>
      <c r="O14" s="4"/>
    </row>
    <row r="15" spans="1:18" x14ac:dyDescent="0.4">
      <c r="A15" s="5"/>
      <c r="B15" s="2">
        <v>2</v>
      </c>
      <c r="C15" s="12">
        <v>0</v>
      </c>
      <c r="D15" s="12">
        <v>0</v>
      </c>
      <c r="E15" s="12">
        <v>0</v>
      </c>
      <c r="F15" s="12">
        <v>0</v>
      </c>
      <c r="G15" s="22" t="str">
        <f t="shared" si="2"/>
        <v/>
      </c>
      <c r="H15" s="23" t="str">
        <f t="shared" si="3"/>
        <v/>
      </c>
      <c r="I15" s="24" t="str">
        <f t="shared" si="4"/>
        <v/>
      </c>
      <c r="J15" s="46"/>
      <c r="K15" s="47"/>
      <c r="L15" s="48" t="s">
        <v>12</v>
      </c>
      <c r="M15" s="1" t="str">
        <f t="shared" si="0"/>
        <v/>
      </c>
      <c r="N15" s="6" t="str">
        <f t="shared" si="1"/>
        <v/>
      </c>
      <c r="O15" s="4"/>
    </row>
    <row r="16" spans="1:18" x14ac:dyDescent="0.4">
      <c r="A16" s="5"/>
      <c r="B16" s="2">
        <v>2</v>
      </c>
      <c r="C16" s="2">
        <v>0</v>
      </c>
      <c r="D16" s="2">
        <v>0</v>
      </c>
      <c r="E16" s="12">
        <v>0</v>
      </c>
      <c r="F16" s="12">
        <v>0</v>
      </c>
      <c r="G16" s="22" t="str">
        <f t="shared" si="2"/>
        <v/>
      </c>
      <c r="H16" s="23" t="str">
        <f t="shared" si="3"/>
        <v/>
      </c>
      <c r="I16" s="24" t="str">
        <f t="shared" si="4"/>
        <v/>
      </c>
      <c r="J16" s="46"/>
      <c r="K16" s="47"/>
      <c r="L16" s="48" t="s">
        <v>12</v>
      </c>
      <c r="M16" s="1" t="str">
        <f>IFERROR(IF(J16="〇",IF(G16&lt;1,1,1/G16),IF(K16="〇",IF(H16&lt;1,1,1/H16),IF(L16="〇",IF(I16&lt;1,1,1/I16),0))),"")</f>
        <v/>
      </c>
      <c r="N16" s="6" t="str">
        <f>IFERROR(M16*B16,"")</f>
        <v/>
      </c>
      <c r="O16" s="4"/>
    </row>
    <row r="17" spans="1:18" x14ac:dyDescent="0.4">
      <c r="A17" s="5"/>
      <c r="B17" s="2">
        <v>2</v>
      </c>
      <c r="C17" s="2">
        <v>0</v>
      </c>
      <c r="D17" s="2">
        <v>0</v>
      </c>
      <c r="E17" s="12">
        <v>0</v>
      </c>
      <c r="F17" s="12">
        <v>0</v>
      </c>
      <c r="G17" s="22" t="str">
        <f t="shared" si="2"/>
        <v/>
      </c>
      <c r="H17" s="23" t="str">
        <f t="shared" si="3"/>
        <v/>
      </c>
      <c r="I17" s="24" t="str">
        <f t="shared" si="4"/>
        <v/>
      </c>
      <c r="J17" s="46" t="s">
        <v>13</v>
      </c>
      <c r="K17" s="47" t="s">
        <v>13</v>
      </c>
      <c r="L17" s="48" t="s">
        <v>12</v>
      </c>
      <c r="M17" s="1" t="str">
        <f t="shared" ref="M17:M30" si="5">IFERROR(IF(J17="〇",IF(G17&lt;1,1,1/G17),IF(K17="〇",IF(H17&lt;1,1,1/H17),IF(L17="〇",IF(I17&lt;1,1,1/I17),0))),"")</f>
        <v/>
      </c>
      <c r="N17" s="6" t="str">
        <f t="shared" ref="N17:N30" si="6">IFERROR(M17*B17,"")</f>
        <v/>
      </c>
      <c r="O17" s="4"/>
    </row>
    <row r="18" spans="1:18" x14ac:dyDescent="0.4">
      <c r="A18" s="5"/>
      <c r="B18" s="2">
        <v>2</v>
      </c>
      <c r="C18" s="2">
        <v>0</v>
      </c>
      <c r="D18" s="2">
        <v>0</v>
      </c>
      <c r="E18" s="12">
        <v>0</v>
      </c>
      <c r="F18" s="12">
        <v>0</v>
      </c>
      <c r="G18" s="22" t="str">
        <f t="shared" si="2"/>
        <v/>
      </c>
      <c r="H18" s="23" t="str">
        <f t="shared" si="3"/>
        <v/>
      </c>
      <c r="I18" s="24" t="str">
        <f t="shared" si="4"/>
        <v/>
      </c>
      <c r="J18" s="46" t="s">
        <v>13</v>
      </c>
      <c r="K18" s="47" t="s">
        <v>13</v>
      </c>
      <c r="L18" s="48" t="s">
        <v>12</v>
      </c>
      <c r="M18" s="1" t="str">
        <f t="shared" si="5"/>
        <v/>
      </c>
      <c r="N18" s="6" t="str">
        <f t="shared" si="6"/>
        <v/>
      </c>
      <c r="O18" s="4"/>
    </row>
    <row r="19" spans="1:18" x14ac:dyDescent="0.4">
      <c r="A19" s="5"/>
      <c r="B19" s="2">
        <v>2</v>
      </c>
      <c r="C19" s="2">
        <v>0</v>
      </c>
      <c r="D19" s="2">
        <v>0</v>
      </c>
      <c r="E19" s="2">
        <v>0</v>
      </c>
      <c r="F19" s="2">
        <v>0</v>
      </c>
      <c r="G19" s="22" t="str">
        <f t="shared" si="2"/>
        <v/>
      </c>
      <c r="H19" s="23" t="str">
        <f t="shared" si="3"/>
        <v/>
      </c>
      <c r="I19" s="24" t="str">
        <f t="shared" si="4"/>
        <v/>
      </c>
      <c r="J19" s="46" t="s">
        <v>13</v>
      </c>
      <c r="K19" s="47" t="s">
        <v>13</v>
      </c>
      <c r="L19" s="48" t="s">
        <v>12</v>
      </c>
      <c r="M19" s="1" t="str">
        <f t="shared" si="5"/>
        <v/>
      </c>
      <c r="N19" s="6" t="str">
        <f t="shared" si="6"/>
        <v/>
      </c>
      <c r="O19" s="4"/>
    </row>
    <row r="20" spans="1:18" x14ac:dyDescent="0.4">
      <c r="A20" s="5"/>
      <c r="B20" s="2">
        <v>2</v>
      </c>
      <c r="C20" s="2">
        <v>0</v>
      </c>
      <c r="D20" s="2">
        <v>0</v>
      </c>
      <c r="E20" s="2">
        <v>0</v>
      </c>
      <c r="F20" s="2">
        <v>0</v>
      </c>
      <c r="G20" s="22" t="str">
        <f t="shared" si="2"/>
        <v/>
      </c>
      <c r="H20" s="23" t="str">
        <f t="shared" si="3"/>
        <v/>
      </c>
      <c r="I20" s="24" t="str">
        <f t="shared" si="4"/>
        <v/>
      </c>
      <c r="J20" s="46" t="s">
        <v>13</v>
      </c>
      <c r="K20" s="47" t="s">
        <v>13</v>
      </c>
      <c r="L20" s="48" t="s">
        <v>12</v>
      </c>
      <c r="M20" s="1" t="str">
        <f t="shared" si="5"/>
        <v/>
      </c>
      <c r="N20" s="6" t="str">
        <f t="shared" si="6"/>
        <v/>
      </c>
      <c r="O20" s="4"/>
    </row>
    <row r="21" spans="1:18" x14ac:dyDescent="0.4">
      <c r="A21" s="5"/>
      <c r="B21" s="2">
        <v>2</v>
      </c>
      <c r="C21" s="2">
        <v>0</v>
      </c>
      <c r="D21" s="2">
        <v>0</v>
      </c>
      <c r="E21" s="2">
        <v>0</v>
      </c>
      <c r="F21" s="2">
        <v>0</v>
      </c>
      <c r="G21" s="22" t="str">
        <f t="shared" si="2"/>
        <v/>
      </c>
      <c r="H21" s="23" t="str">
        <f t="shared" si="3"/>
        <v/>
      </c>
      <c r="I21" s="24" t="str">
        <f t="shared" si="4"/>
        <v/>
      </c>
      <c r="J21" s="46" t="s">
        <v>13</v>
      </c>
      <c r="K21" s="47" t="s">
        <v>13</v>
      </c>
      <c r="L21" s="48" t="s">
        <v>12</v>
      </c>
      <c r="M21" s="1" t="str">
        <f t="shared" si="5"/>
        <v/>
      </c>
      <c r="N21" s="6" t="str">
        <f t="shared" si="6"/>
        <v/>
      </c>
      <c r="O21" s="4"/>
    </row>
    <row r="22" spans="1:18" x14ac:dyDescent="0.4">
      <c r="A22" s="5"/>
      <c r="B22" s="2">
        <v>2</v>
      </c>
      <c r="C22" s="2">
        <v>0</v>
      </c>
      <c r="D22" s="2">
        <v>0</v>
      </c>
      <c r="E22" s="2">
        <v>0</v>
      </c>
      <c r="F22" s="2">
        <v>0</v>
      </c>
      <c r="G22" s="22" t="str">
        <f t="shared" si="2"/>
        <v/>
      </c>
      <c r="H22" s="23" t="str">
        <f t="shared" si="3"/>
        <v/>
      </c>
      <c r="I22" s="24" t="str">
        <f t="shared" si="4"/>
        <v/>
      </c>
      <c r="J22" s="46" t="s">
        <v>13</v>
      </c>
      <c r="K22" s="47" t="s">
        <v>13</v>
      </c>
      <c r="L22" s="48" t="s">
        <v>12</v>
      </c>
      <c r="M22" s="1" t="str">
        <f t="shared" si="5"/>
        <v/>
      </c>
      <c r="N22" s="6" t="str">
        <f t="shared" si="6"/>
        <v/>
      </c>
      <c r="O22" s="4"/>
    </row>
    <row r="23" spans="1:18" x14ac:dyDescent="0.4">
      <c r="A23" s="5"/>
      <c r="B23" s="2">
        <v>2</v>
      </c>
      <c r="C23" s="2">
        <v>0</v>
      </c>
      <c r="D23" s="2">
        <v>0</v>
      </c>
      <c r="E23" s="2">
        <v>0</v>
      </c>
      <c r="F23" s="2">
        <v>0</v>
      </c>
      <c r="G23" s="22" t="str">
        <f t="shared" si="2"/>
        <v/>
      </c>
      <c r="H23" s="23" t="str">
        <f t="shared" si="3"/>
        <v/>
      </c>
      <c r="I23" s="24" t="str">
        <f t="shared" si="4"/>
        <v/>
      </c>
      <c r="J23" s="46" t="s">
        <v>13</v>
      </c>
      <c r="K23" s="47" t="s">
        <v>13</v>
      </c>
      <c r="L23" s="48" t="s">
        <v>12</v>
      </c>
      <c r="M23" s="1" t="str">
        <f t="shared" si="5"/>
        <v/>
      </c>
      <c r="N23" s="6" t="str">
        <f t="shared" si="6"/>
        <v/>
      </c>
      <c r="O23" s="4"/>
    </row>
    <row r="24" spans="1:18" x14ac:dyDescent="0.4">
      <c r="A24" s="5"/>
      <c r="B24" s="2">
        <v>2</v>
      </c>
      <c r="C24" s="2">
        <v>0</v>
      </c>
      <c r="D24" s="2">
        <v>0</v>
      </c>
      <c r="E24" s="2">
        <v>0</v>
      </c>
      <c r="F24" s="2">
        <v>0</v>
      </c>
      <c r="G24" s="22" t="str">
        <f t="shared" si="2"/>
        <v/>
      </c>
      <c r="H24" s="23" t="str">
        <f t="shared" si="3"/>
        <v/>
      </c>
      <c r="I24" s="24" t="str">
        <f t="shared" si="4"/>
        <v/>
      </c>
      <c r="J24" s="46" t="s">
        <v>13</v>
      </c>
      <c r="K24" s="47" t="s">
        <v>13</v>
      </c>
      <c r="L24" s="48" t="s">
        <v>12</v>
      </c>
      <c r="M24" s="1" t="str">
        <f t="shared" si="5"/>
        <v/>
      </c>
      <c r="N24" s="6" t="str">
        <f t="shared" si="6"/>
        <v/>
      </c>
      <c r="O24" s="4"/>
    </row>
    <row r="25" spans="1:18" x14ac:dyDescent="0.4">
      <c r="A25" s="5"/>
      <c r="B25" s="2">
        <v>2</v>
      </c>
      <c r="C25" s="2">
        <v>0</v>
      </c>
      <c r="D25" s="2">
        <v>0</v>
      </c>
      <c r="E25" s="2">
        <v>0</v>
      </c>
      <c r="F25" s="2">
        <v>0</v>
      </c>
      <c r="G25" s="22" t="str">
        <f t="shared" si="2"/>
        <v/>
      </c>
      <c r="H25" s="23" t="str">
        <f t="shared" si="3"/>
        <v/>
      </c>
      <c r="I25" s="24" t="str">
        <f t="shared" si="4"/>
        <v/>
      </c>
      <c r="J25" s="46" t="s">
        <v>13</v>
      </c>
      <c r="K25" s="47" t="s">
        <v>13</v>
      </c>
      <c r="L25" s="48" t="s">
        <v>12</v>
      </c>
      <c r="M25" s="1" t="str">
        <f t="shared" si="5"/>
        <v/>
      </c>
      <c r="N25" s="6" t="str">
        <f t="shared" si="6"/>
        <v/>
      </c>
      <c r="O25" s="4"/>
    </row>
    <row r="26" spans="1:18" x14ac:dyDescent="0.4">
      <c r="A26" s="5"/>
      <c r="B26" s="2">
        <v>2</v>
      </c>
      <c r="C26" s="2">
        <v>0</v>
      </c>
      <c r="D26" s="2">
        <v>0</v>
      </c>
      <c r="E26" s="2">
        <v>0</v>
      </c>
      <c r="F26" s="2">
        <v>0</v>
      </c>
      <c r="G26" s="22" t="str">
        <f t="shared" si="2"/>
        <v/>
      </c>
      <c r="H26" s="23" t="str">
        <f t="shared" si="3"/>
        <v/>
      </c>
      <c r="I26" s="24" t="str">
        <f t="shared" si="4"/>
        <v/>
      </c>
      <c r="J26" s="46" t="s">
        <v>13</v>
      </c>
      <c r="K26" s="47" t="s">
        <v>13</v>
      </c>
      <c r="L26" s="48" t="s">
        <v>12</v>
      </c>
      <c r="M26" s="1" t="str">
        <f t="shared" si="5"/>
        <v/>
      </c>
      <c r="N26" s="6" t="str">
        <f t="shared" si="6"/>
        <v/>
      </c>
      <c r="O26" s="4"/>
    </row>
    <row r="27" spans="1:18" x14ac:dyDescent="0.4">
      <c r="A27" s="5"/>
      <c r="B27" s="2">
        <v>2</v>
      </c>
      <c r="C27" s="2">
        <v>0</v>
      </c>
      <c r="D27" s="2">
        <v>0</v>
      </c>
      <c r="E27" s="2">
        <v>0</v>
      </c>
      <c r="F27" s="2">
        <v>0</v>
      </c>
      <c r="G27" s="22" t="str">
        <f t="shared" si="2"/>
        <v/>
      </c>
      <c r="H27" s="23" t="str">
        <f t="shared" si="3"/>
        <v/>
      </c>
      <c r="I27" s="24" t="str">
        <f t="shared" si="4"/>
        <v/>
      </c>
      <c r="J27" s="46" t="s">
        <v>13</v>
      </c>
      <c r="K27" s="47" t="s">
        <v>13</v>
      </c>
      <c r="L27" s="48" t="s">
        <v>12</v>
      </c>
      <c r="M27" s="1" t="str">
        <f t="shared" si="5"/>
        <v/>
      </c>
      <c r="N27" s="6" t="str">
        <f t="shared" si="6"/>
        <v/>
      </c>
      <c r="O27" s="4"/>
    </row>
    <row r="28" spans="1:18" x14ac:dyDescent="0.4">
      <c r="A28" s="5"/>
      <c r="B28" s="2">
        <v>2</v>
      </c>
      <c r="C28" s="2">
        <v>0</v>
      </c>
      <c r="D28" s="2">
        <v>0</v>
      </c>
      <c r="E28" s="2">
        <v>0</v>
      </c>
      <c r="F28" s="2">
        <v>0</v>
      </c>
      <c r="G28" s="22" t="str">
        <f t="shared" si="2"/>
        <v/>
      </c>
      <c r="H28" s="23" t="str">
        <f t="shared" si="3"/>
        <v/>
      </c>
      <c r="I28" s="24" t="str">
        <f t="shared" si="4"/>
        <v/>
      </c>
      <c r="J28" s="46" t="s">
        <v>13</v>
      </c>
      <c r="K28" s="47" t="s">
        <v>13</v>
      </c>
      <c r="L28" s="48" t="s">
        <v>12</v>
      </c>
      <c r="M28" s="1" t="str">
        <f t="shared" si="5"/>
        <v/>
      </c>
      <c r="N28" s="6" t="str">
        <f t="shared" si="6"/>
        <v/>
      </c>
      <c r="O28" s="4"/>
      <c r="P28" s="53" t="s">
        <v>27</v>
      </c>
      <c r="Q28" s="53"/>
      <c r="R28" s="53"/>
    </row>
    <row r="29" spans="1:18" x14ac:dyDescent="0.4">
      <c r="A29" s="5"/>
      <c r="B29" s="2">
        <v>2</v>
      </c>
      <c r="C29" s="2">
        <v>0</v>
      </c>
      <c r="D29" s="2">
        <v>0</v>
      </c>
      <c r="E29" s="2">
        <v>0</v>
      </c>
      <c r="F29" s="2">
        <v>0</v>
      </c>
      <c r="G29" s="22" t="str">
        <f t="shared" si="2"/>
        <v/>
      </c>
      <c r="H29" s="23" t="str">
        <f t="shared" si="3"/>
        <v/>
      </c>
      <c r="I29" s="24" t="str">
        <f t="shared" si="4"/>
        <v/>
      </c>
      <c r="J29" s="46" t="s">
        <v>13</v>
      </c>
      <c r="K29" s="47" t="s">
        <v>13</v>
      </c>
      <c r="L29" s="48" t="s">
        <v>12</v>
      </c>
      <c r="M29" s="1" t="str">
        <f t="shared" si="5"/>
        <v/>
      </c>
      <c r="N29" s="6" t="str">
        <f t="shared" si="6"/>
        <v/>
      </c>
      <c r="O29" s="4"/>
      <c r="P29" s="52" t="s">
        <v>29</v>
      </c>
      <c r="Q29" s="52"/>
      <c r="R29" s="52"/>
    </row>
    <row r="30" spans="1:18" ht="19.5" thickBot="1" x14ac:dyDescent="0.45">
      <c r="A30" s="7"/>
      <c r="B30" s="8">
        <v>2</v>
      </c>
      <c r="C30" s="8">
        <v>0</v>
      </c>
      <c r="D30" s="8">
        <v>0</v>
      </c>
      <c r="E30" s="8">
        <v>0</v>
      </c>
      <c r="F30" s="8">
        <v>0</v>
      </c>
      <c r="G30" s="25" t="str">
        <f t="shared" si="2"/>
        <v/>
      </c>
      <c r="H30" s="26" t="str">
        <f t="shared" si="3"/>
        <v/>
      </c>
      <c r="I30" s="27" t="str">
        <f t="shared" si="4"/>
        <v/>
      </c>
      <c r="J30" s="49" t="s">
        <v>13</v>
      </c>
      <c r="K30" s="50" t="s">
        <v>13</v>
      </c>
      <c r="L30" s="51" t="s">
        <v>12</v>
      </c>
      <c r="M30" s="9" t="str">
        <f t="shared" si="5"/>
        <v/>
      </c>
      <c r="N30" s="10" t="str">
        <f t="shared" si="6"/>
        <v/>
      </c>
      <c r="O30" s="4"/>
      <c r="P30" s="52" t="s">
        <v>28</v>
      </c>
      <c r="Q30" s="52"/>
      <c r="R30" s="52"/>
    </row>
  </sheetData>
  <sheetProtection algorithmName="SHA-512" hashValue="6TOsDAU9Qq9FH1e+iEtuOHplOD+bx0dZrV9J9zcHxMRgANtcc5tVUgVmRCNihX9Z8bKu6nFLQqdGBl4clcSDHQ==" saltValue="o/l5EfSU6O8K5/8mu/kt4w==" spinCount="100000" sheet="1" objects="1" scenarios="1"/>
  <mergeCells count="14">
    <mergeCell ref="G1:I1"/>
    <mergeCell ref="B1:B2"/>
    <mergeCell ref="A1:A2"/>
    <mergeCell ref="C1:C2"/>
    <mergeCell ref="D1:D2"/>
    <mergeCell ref="E1:E2"/>
    <mergeCell ref="F1:F2"/>
    <mergeCell ref="P30:R30"/>
    <mergeCell ref="P28:R28"/>
    <mergeCell ref="P29:R29"/>
    <mergeCell ref="J1:L1"/>
    <mergeCell ref="M1:M2"/>
    <mergeCell ref="N1:N2"/>
    <mergeCell ref="Q7:R7"/>
  </mergeCells>
  <phoneticPr fontId="1"/>
  <dataValidations xWindow="431" yWindow="342" count="10">
    <dataValidation type="whole" operator="greaterThanOrEqual" allowBlank="1" showInputMessage="1" showErrorMessage="1" errorTitle="無効な入力" error="学部優先でなく優先度高でない人数を半角数字で入力してください。" promptTitle="説明" prompt="学部優先でなく優先度高でない人数を入力します。" sqref="F3:F30" xr:uid="{FE20042C-CE30-488E-8F70-3A9E5EEC71E3}">
      <formula1>0</formula1>
    </dataValidation>
    <dataValidation type="whole" operator="greaterThanOrEqual" allowBlank="1" showInputMessage="1" showErrorMessage="1" errorTitle="無効な入力" error="習得できる単位数を半角数字で入力してください。" promptTitle="説明" prompt="この授業を履修した時に習得できる単位数を入力します。_x000a_CAPの計算に利用します。" sqref="B3:B30" xr:uid="{0B055B83-7992-4AAF-85F8-05CD6526CC06}">
      <formula1>0</formula1>
    </dataValidation>
    <dataValidation type="textLength" operator="greaterThanOrEqual" allowBlank="1" showInputMessage="1" showErrorMessage="1" promptTitle="説明" prompt="科目名を入力します。_x000a_計算には利用しません。分かりやすくするためです。" sqref="A3:A30" xr:uid="{CF25885E-8A3E-46C4-8C7E-CF0E9C922C2B}">
      <formula1>0</formula1>
    </dataValidation>
    <dataValidation type="whole" operator="greaterThanOrEqual" allowBlank="1" showInputMessage="1" showErrorMessage="1" errorTitle="無効な入力" error="定員数を半角数字で入力してください。" promptTitle="説明" prompt="定員数を入力します。_x000a_倍率の計算に利用します。" sqref="C3:C30" xr:uid="{004BB1B6-80B9-4D29-B3BE-F46409191171}">
      <formula1>0</formula1>
    </dataValidation>
    <dataValidation type="whole" operator="greaterThanOrEqual" allowBlank="1" showInputMessage="1" showErrorMessage="1" errorTitle="無効な入力" error="学部優先に設定されている人数を半角数字で入力してください。" promptTitle="説明" prompt="学部優先に設定されている人数を入力します。" sqref="D3:D30" xr:uid="{B7C9D664-1245-4C0C-861B-12A83136E372}">
      <formula1>0</formula1>
    </dataValidation>
    <dataValidation type="whole" operator="greaterThanOrEqual" allowBlank="1" showInputMessage="1" showErrorMessage="1" errorTitle="無効な入力" error="優先度高に設定されている人数を半角数字で入力してください。" promptTitle="説明" prompt="優先度高に設定されている人数を入力します。" sqref="E3:E30" xr:uid="{9D63F094-5BA5-457F-96DA-F3EC2C9A035B}">
      <formula1>0</formula1>
    </dataValidation>
    <dataValidation type="list" showInputMessage="1" showErrorMessage="1" errorTitle="無効な入力" error="〇か空白以外の入力はできません。_x000a_リストから〇を選択するかデリートキーで削除してください。" promptTitle="説明" prompt="学部優先、優先度高、通常のうち自分の所属しているものを1つ選択します。" sqref="J3:L30" xr:uid="{D91C9E2E-9858-4D09-A74C-35B77000FE08}">
      <formula1>"〇,　"</formula1>
    </dataValidation>
    <dataValidation showInputMessage="1" showErrorMessage="1" sqref="O1:O30 N1 N3:N30" xr:uid="{C937173F-7A0E-4011-8FDE-2F4A1A2579A6}"/>
    <dataValidation type="whole" operator="greaterThanOrEqual" allowBlank="1" showInputMessage="1" showErrorMessage="1" errorTitle="無効な入力" error="CAP数を半角数字で入力してください。" promptTitle="説明" prompt="CAP数を入力します。_x000a_CAP数と見込み単位数を基に判断を出します。" sqref="Q3" xr:uid="{9B0754FD-DC08-4236-863A-69910578EEF9}">
      <formula1>0</formula1>
    </dataValidation>
    <dataValidation type="decimal" allowBlank="1" showInputMessage="1" showErrorMessage="1" errorTitle="無効な入力" error="判断基準にする数値を半角数字で入力してください。" promptTitle="説明" prompt="判断基準を変更します。_x000a_※通常は変更しなくて良いです。" sqref="Q8:Q12" xr:uid="{3D8D9D44-6B0F-4EB6-BF9B-CBC7D5941805}">
      <formula1>-100</formula1>
      <formula2>100</formula2>
    </dataValidation>
  </dataValidations>
  <printOptions horizontalCentered="1" verticalCentered="1"/>
  <pageMargins left="0.39370078740157483" right="0.39370078740157483" top="0.39370078740157483" bottom="0.39370078740157483" header="0.39370078740157483" footer="0.39370078740157483"/>
  <pageSetup paperSize="9" scale="78" orientation="landscape" r:id="rId1"/>
  <headerFooter>
    <oddHeader>&amp;C単位数計算機&amp;R&amp;D &amp;T</oddHeader>
    <oddFooter>&amp;P / &amp;N ページ</oddFooter>
  </headerFooter>
  <rowBreaks count="1" manualBreakCount="1">
    <brk id="30"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3494-C8B6-400A-94CF-101D60F681D1}">
  <sheetPr>
    <pageSetUpPr fitToPage="1"/>
  </sheetPr>
  <dimension ref="A1:R30"/>
  <sheetViews>
    <sheetView zoomScaleNormal="100" workbookViewId="0">
      <selection activeCell="F19" sqref="F19"/>
    </sheetView>
  </sheetViews>
  <sheetFormatPr defaultRowHeight="18.75" x14ac:dyDescent="0.4"/>
  <cols>
    <col min="1" max="1" width="25.625" style="77" customWidth="1"/>
    <col min="2" max="2" width="7.125" style="77" bestFit="1" customWidth="1"/>
    <col min="3" max="3" width="5.25" style="77" bestFit="1" customWidth="1"/>
    <col min="4" max="5" width="9" style="77"/>
    <col min="6" max="6" width="9" style="77" customWidth="1"/>
    <col min="7" max="9" width="9" style="77"/>
    <col min="10" max="12" width="3.625" style="77" customWidth="1"/>
    <col min="13" max="13" width="11" style="77" bestFit="1" customWidth="1"/>
    <col min="14" max="14" width="9" style="77" bestFit="1" customWidth="1"/>
    <col min="15" max="15" width="2.625" style="77" customWidth="1"/>
    <col min="16" max="17" width="13.625" style="77" customWidth="1"/>
    <col min="18" max="18" width="11" style="77" bestFit="1" customWidth="1"/>
    <col min="19" max="20" width="9" style="77" customWidth="1"/>
    <col min="21" max="16384" width="9" style="77"/>
  </cols>
  <sheetData>
    <row r="1" spans="1:18" x14ac:dyDescent="0.4">
      <c r="A1" s="70" t="s">
        <v>0</v>
      </c>
      <c r="B1" s="71" t="s">
        <v>6</v>
      </c>
      <c r="C1" s="71" t="s">
        <v>1</v>
      </c>
      <c r="D1" s="71" t="s">
        <v>2</v>
      </c>
      <c r="E1" s="71" t="s">
        <v>3</v>
      </c>
      <c r="F1" s="71" t="s">
        <v>4</v>
      </c>
      <c r="G1" s="71" t="s">
        <v>5</v>
      </c>
      <c r="H1" s="71"/>
      <c r="I1" s="71"/>
      <c r="J1" s="71" t="s">
        <v>8</v>
      </c>
      <c r="K1" s="71"/>
      <c r="L1" s="71"/>
      <c r="M1" s="72" t="s">
        <v>15</v>
      </c>
      <c r="N1" s="73" t="s">
        <v>14</v>
      </c>
      <c r="O1" s="74"/>
      <c r="P1" s="75"/>
      <c r="Q1" s="76"/>
      <c r="R1" s="76"/>
    </row>
    <row r="2" spans="1:18" ht="19.5" thickBot="1" x14ac:dyDescent="0.45">
      <c r="A2" s="78"/>
      <c r="B2" s="79"/>
      <c r="C2" s="79"/>
      <c r="D2" s="79"/>
      <c r="E2" s="79"/>
      <c r="F2" s="79"/>
      <c r="G2" s="80" t="s">
        <v>2</v>
      </c>
      <c r="H2" s="81" t="s">
        <v>3</v>
      </c>
      <c r="I2" s="82" t="s">
        <v>4</v>
      </c>
      <c r="J2" s="83" t="s">
        <v>9</v>
      </c>
      <c r="K2" s="83" t="s">
        <v>10</v>
      </c>
      <c r="L2" s="83" t="s">
        <v>11</v>
      </c>
      <c r="M2" s="84"/>
      <c r="N2" s="85"/>
      <c r="O2" s="74"/>
    </row>
    <row r="3" spans="1:18" ht="19.5" thickTop="1" x14ac:dyDescent="0.4">
      <c r="A3" s="64" t="s">
        <v>30</v>
      </c>
      <c r="B3" s="65">
        <v>2</v>
      </c>
      <c r="C3" s="65">
        <v>400</v>
      </c>
      <c r="D3" s="65">
        <v>321</v>
      </c>
      <c r="E3" s="65">
        <v>35</v>
      </c>
      <c r="F3" s="65">
        <v>18</v>
      </c>
      <c r="G3" s="86">
        <f>IFERROR(D3/C3,"")</f>
        <v>0.80249999999999999</v>
      </c>
      <c r="H3" s="87">
        <f>IFERROR((D3+E3)/C3,"")</f>
        <v>0.89</v>
      </c>
      <c r="I3" s="88">
        <f>IFERROR((D3+E3+F3)/C3,"")</f>
        <v>0.93500000000000005</v>
      </c>
      <c r="J3" s="89" t="s">
        <v>12</v>
      </c>
      <c r="K3" s="90" t="s">
        <v>13</v>
      </c>
      <c r="L3" s="91" t="s">
        <v>13</v>
      </c>
      <c r="M3" s="92">
        <f t="shared" ref="M3:M15" si="0">IFERROR(IF(J3="〇",IF(G3&lt;1,1,1/G3),IF(K3="〇",IF(H3&lt;1,1,1/H3),IF(L3="〇",IF(I3&lt;1,1,1/I3),0))),"")</f>
        <v>1</v>
      </c>
      <c r="N3" s="93">
        <f t="shared" ref="N3:N15" si="1">IFERROR(M3*B3,"")</f>
        <v>2</v>
      </c>
      <c r="O3" s="94"/>
      <c r="P3" s="95" t="s">
        <v>7</v>
      </c>
      <c r="Q3" s="96">
        <v>22</v>
      </c>
    </row>
    <row r="4" spans="1:18" x14ac:dyDescent="0.4">
      <c r="A4" s="66" t="s">
        <v>31</v>
      </c>
      <c r="B4" s="67">
        <v>2</v>
      </c>
      <c r="C4" s="67">
        <v>15</v>
      </c>
      <c r="D4" s="67">
        <v>0</v>
      </c>
      <c r="E4" s="67">
        <v>0</v>
      </c>
      <c r="F4" s="67">
        <v>11</v>
      </c>
      <c r="G4" s="97">
        <f t="shared" ref="G4:G30" si="2">IFERROR(D4/C4,"")</f>
        <v>0</v>
      </c>
      <c r="H4" s="98">
        <f t="shared" ref="H4:H30" si="3">IFERROR((D4+E4)/C4,"")</f>
        <v>0</v>
      </c>
      <c r="I4" s="99">
        <f>IFERROR((D4+E4+F4)/C4,"")</f>
        <v>0.73333333333333328</v>
      </c>
      <c r="J4" s="100" t="s">
        <v>13</v>
      </c>
      <c r="K4" s="101" t="s">
        <v>13</v>
      </c>
      <c r="L4" s="102" t="s">
        <v>12</v>
      </c>
      <c r="M4" s="103">
        <f t="shared" si="0"/>
        <v>1</v>
      </c>
      <c r="N4" s="104">
        <f t="shared" si="1"/>
        <v>2</v>
      </c>
      <c r="O4" s="94"/>
      <c r="P4" s="105" t="s">
        <v>16</v>
      </c>
      <c r="Q4" s="106">
        <f>SUM(N3:N30)</f>
        <v>26.398915993773613</v>
      </c>
    </row>
    <row r="5" spans="1:18" ht="19.5" thickBot="1" x14ac:dyDescent="0.45">
      <c r="A5" s="64" t="s">
        <v>32</v>
      </c>
      <c r="B5" s="67">
        <v>2</v>
      </c>
      <c r="C5" s="67">
        <v>300</v>
      </c>
      <c r="D5" s="67">
        <v>254</v>
      </c>
      <c r="E5" s="67">
        <v>63</v>
      </c>
      <c r="F5" s="67">
        <v>55</v>
      </c>
      <c r="G5" s="97">
        <f t="shared" si="2"/>
        <v>0.84666666666666668</v>
      </c>
      <c r="H5" s="98">
        <f t="shared" si="3"/>
        <v>1.0566666666666666</v>
      </c>
      <c r="I5" s="99">
        <f t="shared" ref="I5:I30" si="4">IFERROR((D5+E5+F5)/C5,"")</f>
        <v>1.24</v>
      </c>
      <c r="J5" s="100" t="s">
        <v>12</v>
      </c>
      <c r="K5" s="101" t="s">
        <v>13</v>
      </c>
      <c r="L5" s="102" t="s">
        <v>13</v>
      </c>
      <c r="M5" s="103">
        <f t="shared" si="0"/>
        <v>1</v>
      </c>
      <c r="N5" s="104">
        <f t="shared" si="1"/>
        <v>2</v>
      </c>
      <c r="O5" s="94"/>
      <c r="P5" s="107" t="s">
        <v>17</v>
      </c>
      <c r="Q5" s="108" t="str">
        <f>IF((Q3-Q4)&gt;Q8,"ほぼ安全",IF((Q3-Q4)&gt;Q9,"多分安全",IF((Q3-Q4)&gt;Q10,"ギリ安全",IF((Q3-Q4)&gt;Q11,"ギリアウト",IF((Q3-Q4)&lt;=Q12,"多分アウト")))))</f>
        <v>ギリアウト</v>
      </c>
    </row>
    <row r="6" spans="1:18" ht="19.5" thickBot="1" x14ac:dyDescent="0.45">
      <c r="A6" s="66" t="s">
        <v>33</v>
      </c>
      <c r="B6" s="67">
        <v>2</v>
      </c>
      <c r="C6" s="67">
        <v>200</v>
      </c>
      <c r="D6" s="67">
        <v>0</v>
      </c>
      <c r="E6" s="67">
        <v>0</v>
      </c>
      <c r="F6" s="67">
        <v>172</v>
      </c>
      <c r="G6" s="97">
        <f t="shared" si="2"/>
        <v>0</v>
      </c>
      <c r="H6" s="98">
        <f t="shared" si="3"/>
        <v>0</v>
      </c>
      <c r="I6" s="99">
        <f t="shared" si="4"/>
        <v>0.86</v>
      </c>
      <c r="J6" s="100" t="s">
        <v>13</v>
      </c>
      <c r="K6" s="101" t="s">
        <v>13</v>
      </c>
      <c r="L6" s="102" t="s">
        <v>12</v>
      </c>
      <c r="M6" s="103">
        <f t="shared" si="0"/>
        <v>1</v>
      </c>
      <c r="N6" s="104">
        <f t="shared" si="1"/>
        <v>2</v>
      </c>
      <c r="O6" s="94"/>
    </row>
    <row r="7" spans="1:18" ht="19.5" thickBot="1" x14ac:dyDescent="0.45">
      <c r="A7" s="64" t="s">
        <v>34</v>
      </c>
      <c r="B7" s="67">
        <v>2</v>
      </c>
      <c r="C7" s="67">
        <v>400</v>
      </c>
      <c r="D7" s="67">
        <v>278</v>
      </c>
      <c r="E7" s="67">
        <v>48</v>
      </c>
      <c r="F7" s="67">
        <v>7</v>
      </c>
      <c r="G7" s="97">
        <f t="shared" si="2"/>
        <v>0.69499999999999995</v>
      </c>
      <c r="H7" s="98">
        <f t="shared" si="3"/>
        <v>0.81499999999999995</v>
      </c>
      <c r="I7" s="99">
        <f t="shared" si="4"/>
        <v>0.83250000000000002</v>
      </c>
      <c r="J7" s="100" t="s">
        <v>13</v>
      </c>
      <c r="K7" s="101" t="s">
        <v>12</v>
      </c>
      <c r="L7" s="102" t="s">
        <v>13</v>
      </c>
      <c r="M7" s="103">
        <f t="shared" si="0"/>
        <v>1</v>
      </c>
      <c r="N7" s="104">
        <f t="shared" si="1"/>
        <v>2</v>
      </c>
      <c r="O7" s="94"/>
      <c r="P7" s="109" t="s">
        <v>18</v>
      </c>
      <c r="Q7" s="110" t="s">
        <v>26</v>
      </c>
      <c r="R7" s="111"/>
    </row>
    <row r="8" spans="1:18" ht="19.5" thickTop="1" x14ac:dyDescent="0.4">
      <c r="A8" s="66" t="s">
        <v>35</v>
      </c>
      <c r="B8" s="67">
        <v>2</v>
      </c>
      <c r="C8" s="67">
        <v>300</v>
      </c>
      <c r="D8" s="67">
        <v>0</v>
      </c>
      <c r="E8" s="67">
        <v>0</v>
      </c>
      <c r="F8" s="67">
        <v>267</v>
      </c>
      <c r="G8" s="97">
        <f t="shared" si="2"/>
        <v>0</v>
      </c>
      <c r="H8" s="98">
        <f t="shared" si="3"/>
        <v>0</v>
      </c>
      <c r="I8" s="99">
        <f t="shared" si="4"/>
        <v>0.89</v>
      </c>
      <c r="J8" s="100" t="s">
        <v>13</v>
      </c>
      <c r="K8" s="101" t="s">
        <v>13</v>
      </c>
      <c r="L8" s="102" t="s">
        <v>12</v>
      </c>
      <c r="M8" s="103">
        <f t="shared" si="0"/>
        <v>1</v>
      </c>
      <c r="N8" s="104">
        <f t="shared" si="1"/>
        <v>2</v>
      </c>
      <c r="O8" s="94"/>
      <c r="P8" s="112" t="s">
        <v>19</v>
      </c>
      <c r="Q8" s="113">
        <v>5</v>
      </c>
      <c r="R8" s="114" t="s">
        <v>24</v>
      </c>
    </row>
    <row r="9" spans="1:18" x14ac:dyDescent="0.4">
      <c r="A9" s="64" t="s">
        <v>36</v>
      </c>
      <c r="B9" s="67">
        <v>2</v>
      </c>
      <c r="C9" s="67">
        <v>55</v>
      </c>
      <c r="D9" s="67">
        <v>0</v>
      </c>
      <c r="E9" s="67">
        <v>0</v>
      </c>
      <c r="F9" s="67">
        <v>95</v>
      </c>
      <c r="G9" s="97">
        <f t="shared" si="2"/>
        <v>0</v>
      </c>
      <c r="H9" s="98">
        <f t="shared" si="3"/>
        <v>0</v>
      </c>
      <c r="I9" s="99">
        <f t="shared" si="4"/>
        <v>1.7272727272727273</v>
      </c>
      <c r="J9" s="100" t="s">
        <v>13</v>
      </c>
      <c r="K9" s="101" t="s">
        <v>13</v>
      </c>
      <c r="L9" s="102" t="s">
        <v>12</v>
      </c>
      <c r="M9" s="103">
        <f t="shared" si="0"/>
        <v>0.57894736842105265</v>
      </c>
      <c r="N9" s="104">
        <f t="shared" si="1"/>
        <v>1.1578947368421053</v>
      </c>
      <c r="O9" s="94"/>
      <c r="P9" s="105" t="s">
        <v>20</v>
      </c>
      <c r="Q9" s="115">
        <v>3</v>
      </c>
      <c r="R9" s="116" t="s">
        <v>24</v>
      </c>
    </row>
    <row r="10" spans="1:18" x14ac:dyDescent="0.4">
      <c r="A10" s="66" t="s">
        <v>37</v>
      </c>
      <c r="B10" s="67">
        <v>2</v>
      </c>
      <c r="C10" s="67">
        <v>200</v>
      </c>
      <c r="D10" s="67">
        <v>172</v>
      </c>
      <c r="E10" s="67">
        <v>82</v>
      </c>
      <c r="F10" s="67">
        <v>4</v>
      </c>
      <c r="G10" s="97">
        <f t="shared" si="2"/>
        <v>0.86</v>
      </c>
      <c r="H10" s="98">
        <f t="shared" si="3"/>
        <v>1.27</v>
      </c>
      <c r="I10" s="99">
        <f t="shared" si="4"/>
        <v>1.29</v>
      </c>
      <c r="J10" s="100" t="s">
        <v>12</v>
      </c>
      <c r="K10" s="101" t="s">
        <v>13</v>
      </c>
      <c r="L10" s="102" t="s">
        <v>13</v>
      </c>
      <c r="M10" s="103">
        <f t="shared" si="0"/>
        <v>1</v>
      </c>
      <c r="N10" s="104">
        <f t="shared" si="1"/>
        <v>2</v>
      </c>
      <c r="O10" s="94"/>
      <c r="P10" s="105" t="s">
        <v>21</v>
      </c>
      <c r="Q10" s="115">
        <v>0</v>
      </c>
      <c r="R10" s="116" t="s">
        <v>24</v>
      </c>
    </row>
    <row r="11" spans="1:18" x14ac:dyDescent="0.4">
      <c r="A11" s="64" t="s">
        <v>38</v>
      </c>
      <c r="B11" s="67">
        <v>2</v>
      </c>
      <c r="C11" s="67">
        <v>300</v>
      </c>
      <c r="D11" s="67">
        <v>0</v>
      </c>
      <c r="E11" s="67">
        <v>0</v>
      </c>
      <c r="F11" s="67">
        <v>301</v>
      </c>
      <c r="G11" s="97">
        <f t="shared" si="2"/>
        <v>0</v>
      </c>
      <c r="H11" s="98">
        <f t="shared" si="3"/>
        <v>0</v>
      </c>
      <c r="I11" s="99">
        <f t="shared" si="4"/>
        <v>1.0033333333333334</v>
      </c>
      <c r="J11" s="100" t="s">
        <v>13</v>
      </c>
      <c r="K11" s="101" t="s">
        <v>13</v>
      </c>
      <c r="L11" s="102" t="s">
        <v>12</v>
      </c>
      <c r="M11" s="103">
        <f t="shared" si="0"/>
        <v>0.99667774086378735</v>
      </c>
      <c r="N11" s="104">
        <f t="shared" si="1"/>
        <v>1.9933554817275747</v>
      </c>
      <c r="O11" s="94"/>
      <c r="P11" s="105" t="s">
        <v>22</v>
      </c>
      <c r="Q11" s="115">
        <v>-5</v>
      </c>
      <c r="R11" s="116" t="s">
        <v>24</v>
      </c>
    </row>
    <row r="12" spans="1:18" ht="19.5" thickBot="1" x14ac:dyDescent="0.45">
      <c r="A12" s="66" t="s">
        <v>39</v>
      </c>
      <c r="B12" s="67">
        <v>2</v>
      </c>
      <c r="C12" s="67">
        <v>400</v>
      </c>
      <c r="D12" s="67">
        <v>0</v>
      </c>
      <c r="E12" s="67">
        <v>0</v>
      </c>
      <c r="F12" s="67">
        <v>411</v>
      </c>
      <c r="G12" s="97">
        <f t="shared" si="2"/>
        <v>0</v>
      </c>
      <c r="H12" s="98">
        <f t="shared" si="3"/>
        <v>0</v>
      </c>
      <c r="I12" s="99">
        <f t="shared" si="4"/>
        <v>1.0275000000000001</v>
      </c>
      <c r="J12" s="100" t="s">
        <v>13</v>
      </c>
      <c r="K12" s="101" t="s">
        <v>13</v>
      </c>
      <c r="L12" s="102" t="s">
        <v>12</v>
      </c>
      <c r="M12" s="103">
        <f t="shared" si="0"/>
        <v>0.97323600973236002</v>
      </c>
      <c r="N12" s="104">
        <f t="shared" si="1"/>
        <v>1.94647201946472</v>
      </c>
      <c r="O12" s="94"/>
      <c r="P12" s="107" t="s">
        <v>23</v>
      </c>
      <c r="Q12" s="117">
        <f>Q11</f>
        <v>-5</v>
      </c>
      <c r="R12" s="108" t="s">
        <v>25</v>
      </c>
    </row>
    <row r="13" spans="1:18" x14ac:dyDescent="0.4">
      <c r="A13" s="64" t="s">
        <v>40</v>
      </c>
      <c r="B13" s="67">
        <v>2</v>
      </c>
      <c r="C13" s="67">
        <v>400</v>
      </c>
      <c r="D13" s="67">
        <v>0</v>
      </c>
      <c r="E13" s="67">
        <v>0</v>
      </c>
      <c r="F13" s="67">
        <v>158</v>
      </c>
      <c r="G13" s="97">
        <f t="shared" si="2"/>
        <v>0</v>
      </c>
      <c r="H13" s="98">
        <f t="shared" si="3"/>
        <v>0</v>
      </c>
      <c r="I13" s="99">
        <f t="shared" si="4"/>
        <v>0.39500000000000002</v>
      </c>
      <c r="J13" s="100" t="s">
        <v>13</v>
      </c>
      <c r="K13" s="101" t="s">
        <v>13</v>
      </c>
      <c r="L13" s="102" t="s">
        <v>12</v>
      </c>
      <c r="M13" s="103">
        <f t="shared" si="0"/>
        <v>1</v>
      </c>
      <c r="N13" s="104">
        <f t="shared" si="1"/>
        <v>2</v>
      </c>
      <c r="O13" s="94"/>
    </row>
    <row r="14" spans="1:18" x14ac:dyDescent="0.4">
      <c r="A14" s="66" t="s">
        <v>41</v>
      </c>
      <c r="B14" s="67">
        <v>2</v>
      </c>
      <c r="C14" s="67">
        <v>150</v>
      </c>
      <c r="D14" s="67">
        <v>0</v>
      </c>
      <c r="E14" s="67">
        <v>0</v>
      </c>
      <c r="F14" s="67">
        <v>220</v>
      </c>
      <c r="G14" s="97">
        <f t="shared" si="2"/>
        <v>0</v>
      </c>
      <c r="H14" s="98">
        <f t="shared" si="3"/>
        <v>0</v>
      </c>
      <c r="I14" s="99">
        <f t="shared" si="4"/>
        <v>1.4666666666666666</v>
      </c>
      <c r="J14" s="100" t="s">
        <v>13</v>
      </c>
      <c r="K14" s="101" t="s">
        <v>13</v>
      </c>
      <c r="L14" s="102" t="s">
        <v>12</v>
      </c>
      <c r="M14" s="103">
        <f t="shared" si="0"/>
        <v>0.68181818181818188</v>
      </c>
      <c r="N14" s="104">
        <f t="shared" si="1"/>
        <v>1.3636363636363638</v>
      </c>
      <c r="O14" s="94"/>
    </row>
    <row r="15" spans="1:18" x14ac:dyDescent="0.4">
      <c r="A15" s="64" t="s">
        <v>42</v>
      </c>
      <c r="B15" s="67">
        <v>2</v>
      </c>
      <c r="C15" s="67">
        <v>250</v>
      </c>
      <c r="D15" s="67">
        <v>0</v>
      </c>
      <c r="E15" s="67">
        <v>220</v>
      </c>
      <c r="F15" s="67">
        <v>39</v>
      </c>
      <c r="G15" s="97">
        <f t="shared" si="2"/>
        <v>0</v>
      </c>
      <c r="H15" s="98">
        <f t="shared" si="3"/>
        <v>0.88</v>
      </c>
      <c r="I15" s="99">
        <f t="shared" si="4"/>
        <v>1.036</v>
      </c>
      <c r="J15" s="100" t="s">
        <v>13</v>
      </c>
      <c r="K15" s="101" t="s">
        <v>12</v>
      </c>
      <c r="L15" s="102" t="s">
        <v>13</v>
      </c>
      <c r="M15" s="103">
        <f t="shared" si="0"/>
        <v>1</v>
      </c>
      <c r="N15" s="104">
        <f t="shared" si="1"/>
        <v>2</v>
      </c>
      <c r="O15" s="94"/>
    </row>
    <row r="16" spans="1:18" x14ac:dyDescent="0.4">
      <c r="A16" s="66" t="s">
        <v>43</v>
      </c>
      <c r="B16" s="67">
        <v>2</v>
      </c>
      <c r="C16" s="67">
        <v>10</v>
      </c>
      <c r="D16" s="67">
        <v>0</v>
      </c>
      <c r="E16" s="67">
        <v>0</v>
      </c>
      <c r="F16" s="67">
        <v>18</v>
      </c>
      <c r="G16" s="97">
        <f t="shared" si="2"/>
        <v>0</v>
      </c>
      <c r="H16" s="98">
        <f t="shared" si="3"/>
        <v>0</v>
      </c>
      <c r="I16" s="99">
        <f t="shared" si="4"/>
        <v>1.8</v>
      </c>
      <c r="J16" s="100" t="s">
        <v>13</v>
      </c>
      <c r="K16" s="101" t="s">
        <v>13</v>
      </c>
      <c r="L16" s="102" t="s">
        <v>12</v>
      </c>
      <c r="M16" s="103">
        <f>IFERROR(IF(J16="〇",IF(G16&lt;1,1,1/G16),IF(K16="〇",IF(H16&lt;1,1,1/H16),IF(L16="〇",IF(I16&lt;1,1,1/I16),0))),"")</f>
        <v>0.55555555555555558</v>
      </c>
      <c r="N16" s="104">
        <f>IFERROR(M16*B16,"")</f>
        <v>1.1111111111111112</v>
      </c>
      <c r="O16" s="94"/>
    </row>
    <row r="17" spans="1:18" x14ac:dyDescent="0.4">
      <c r="A17" s="64" t="s">
        <v>44</v>
      </c>
      <c r="B17" s="67">
        <v>2</v>
      </c>
      <c r="C17" s="67">
        <v>50</v>
      </c>
      <c r="D17" s="67">
        <v>0</v>
      </c>
      <c r="E17" s="67">
        <v>0</v>
      </c>
      <c r="F17" s="67">
        <v>121</v>
      </c>
      <c r="G17" s="97">
        <f t="shared" si="2"/>
        <v>0</v>
      </c>
      <c r="H17" s="98">
        <f t="shared" si="3"/>
        <v>0</v>
      </c>
      <c r="I17" s="99">
        <f t="shared" si="4"/>
        <v>2.42</v>
      </c>
      <c r="J17" s="100" t="s">
        <v>13</v>
      </c>
      <c r="K17" s="101" t="s">
        <v>13</v>
      </c>
      <c r="L17" s="102" t="s">
        <v>12</v>
      </c>
      <c r="M17" s="103">
        <f t="shared" ref="M17:M30" si="5">IFERROR(IF(J17="〇",IF(G17&lt;1,1,1/G17),IF(K17="〇",IF(H17&lt;1,1,1/H17),IF(L17="〇",IF(I17&lt;1,1,1/I17),0))),"")</f>
        <v>0.41322314049586778</v>
      </c>
      <c r="N17" s="104">
        <f t="shared" ref="N17:N30" si="6">IFERROR(M17*B17,"")</f>
        <v>0.82644628099173556</v>
      </c>
      <c r="O17" s="94"/>
    </row>
    <row r="18" spans="1:18" x14ac:dyDescent="0.4">
      <c r="A18" s="66"/>
      <c r="B18" s="67">
        <v>2</v>
      </c>
      <c r="C18" s="67">
        <v>0</v>
      </c>
      <c r="D18" s="67">
        <v>0</v>
      </c>
      <c r="E18" s="67">
        <v>0</v>
      </c>
      <c r="F18" s="67">
        <v>0</v>
      </c>
      <c r="G18" s="97" t="str">
        <f t="shared" si="2"/>
        <v/>
      </c>
      <c r="H18" s="98" t="str">
        <f t="shared" si="3"/>
        <v/>
      </c>
      <c r="I18" s="99" t="str">
        <f t="shared" si="4"/>
        <v/>
      </c>
      <c r="J18" s="100" t="s">
        <v>13</v>
      </c>
      <c r="K18" s="101" t="s">
        <v>13</v>
      </c>
      <c r="L18" s="102" t="s">
        <v>12</v>
      </c>
      <c r="M18" s="103" t="str">
        <f t="shared" si="5"/>
        <v/>
      </c>
      <c r="N18" s="104" t="str">
        <f t="shared" si="6"/>
        <v/>
      </c>
      <c r="O18" s="94"/>
    </row>
    <row r="19" spans="1:18" x14ac:dyDescent="0.4">
      <c r="A19" s="64"/>
      <c r="B19" s="67">
        <v>2</v>
      </c>
      <c r="C19" s="67">
        <v>0</v>
      </c>
      <c r="D19" s="67">
        <v>0</v>
      </c>
      <c r="E19" s="67">
        <v>0</v>
      </c>
      <c r="F19" s="67">
        <v>0</v>
      </c>
      <c r="G19" s="97" t="str">
        <f t="shared" si="2"/>
        <v/>
      </c>
      <c r="H19" s="98" t="str">
        <f t="shared" si="3"/>
        <v/>
      </c>
      <c r="I19" s="99" t="str">
        <f t="shared" si="4"/>
        <v/>
      </c>
      <c r="J19" s="100" t="s">
        <v>13</v>
      </c>
      <c r="K19" s="101" t="s">
        <v>13</v>
      </c>
      <c r="L19" s="102" t="s">
        <v>12</v>
      </c>
      <c r="M19" s="103" t="str">
        <f t="shared" si="5"/>
        <v/>
      </c>
      <c r="N19" s="104" t="str">
        <f t="shared" si="6"/>
        <v/>
      </c>
      <c r="O19" s="94"/>
    </row>
    <row r="20" spans="1:18" x14ac:dyDescent="0.4">
      <c r="A20" s="66"/>
      <c r="B20" s="67">
        <v>2</v>
      </c>
      <c r="C20" s="67">
        <v>0</v>
      </c>
      <c r="D20" s="67">
        <v>0</v>
      </c>
      <c r="E20" s="67">
        <v>0</v>
      </c>
      <c r="F20" s="67">
        <v>0</v>
      </c>
      <c r="G20" s="97" t="str">
        <f t="shared" si="2"/>
        <v/>
      </c>
      <c r="H20" s="98" t="str">
        <f t="shared" si="3"/>
        <v/>
      </c>
      <c r="I20" s="99" t="str">
        <f t="shared" si="4"/>
        <v/>
      </c>
      <c r="J20" s="100" t="s">
        <v>13</v>
      </c>
      <c r="K20" s="101" t="s">
        <v>13</v>
      </c>
      <c r="L20" s="102" t="s">
        <v>12</v>
      </c>
      <c r="M20" s="103" t="str">
        <f t="shared" si="5"/>
        <v/>
      </c>
      <c r="N20" s="104" t="str">
        <f t="shared" si="6"/>
        <v/>
      </c>
      <c r="O20" s="94"/>
    </row>
    <row r="21" spans="1:18" x14ac:dyDescent="0.4">
      <c r="A21" s="66"/>
      <c r="B21" s="67">
        <v>2</v>
      </c>
      <c r="C21" s="67">
        <v>0</v>
      </c>
      <c r="D21" s="67">
        <v>0</v>
      </c>
      <c r="E21" s="67">
        <v>0</v>
      </c>
      <c r="F21" s="67">
        <v>0</v>
      </c>
      <c r="G21" s="97" t="str">
        <f t="shared" si="2"/>
        <v/>
      </c>
      <c r="H21" s="98" t="str">
        <f t="shared" si="3"/>
        <v/>
      </c>
      <c r="I21" s="99" t="str">
        <f t="shared" si="4"/>
        <v/>
      </c>
      <c r="J21" s="100" t="s">
        <v>13</v>
      </c>
      <c r="K21" s="101" t="s">
        <v>13</v>
      </c>
      <c r="L21" s="102" t="s">
        <v>12</v>
      </c>
      <c r="M21" s="103" t="str">
        <f t="shared" si="5"/>
        <v/>
      </c>
      <c r="N21" s="104" t="str">
        <f t="shared" si="6"/>
        <v/>
      </c>
      <c r="O21" s="94"/>
    </row>
    <row r="22" spans="1:18" x14ac:dyDescent="0.4">
      <c r="A22" s="66"/>
      <c r="B22" s="67">
        <v>2</v>
      </c>
      <c r="C22" s="67">
        <v>0</v>
      </c>
      <c r="D22" s="67">
        <v>0</v>
      </c>
      <c r="E22" s="67">
        <v>0</v>
      </c>
      <c r="F22" s="67">
        <v>0</v>
      </c>
      <c r="G22" s="97" t="str">
        <f t="shared" si="2"/>
        <v/>
      </c>
      <c r="H22" s="98" t="str">
        <f t="shared" si="3"/>
        <v/>
      </c>
      <c r="I22" s="99" t="str">
        <f t="shared" si="4"/>
        <v/>
      </c>
      <c r="J22" s="100" t="s">
        <v>13</v>
      </c>
      <c r="K22" s="101" t="s">
        <v>13</v>
      </c>
      <c r="L22" s="102" t="s">
        <v>12</v>
      </c>
      <c r="M22" s="103" t="str">
        <f t="shared" si="5"/>
        <v/>
      </c>
      <c r="N22" s="104" t="str">
        <f t="shared" si="6"/>
        <v/>
      </c>
      <c r="O22" s="94"/>
    </row>
    <row r="23" spans="1:18" x14ac:dyDescent="0.4">
      <c r="A23" s="66"/>
      <c r="B23" s="67">
        <v>2</v>
      </c>
      <c r="C23" s="67">
        <v>0</v>
      </c>
      <c r="D23" s="67">
        <v>0</v>
      </c>
      <c r="E23" s="67">
        <v>0</v>
      </c>
      <c r="F23" s="67">
        <v>0</v>
      </c>
      <c r="G23" s="97" t="str">
        <f t="shared" si="2"/>
        <v/>
      </c>
      <c r="H23" s="98" t="str">
        <f t="shared" si="3"/>
        <v/>
      </c>
      <c r="I23" s="99" t="str">
        <f t="shared" si="4"/>
        <v/>
      </c>
      <c r="J23" s="100" t="s">
        <v>13</v>
      </c>
      <c r="K23" s="101" t="s">
        <v>13</v>
      </c>
      <c r="L23" s="102" t="s">
        <v>12</v>
      </c>
      <c r="M23" s="103" t="str">
        <f t="shared" si="5"/>
        <v/>
      </c>
      <c r="N23" s="104" t="str">
        <f t="shared" si="6"/>
        <v/>
      </c>
      <c r="O23" s="94"/>
    </row>
    <row r="24" spans="1:18" x14ac:dyDescent="0.4">
      <c r="A24" s="66"/>
      <c r="B24" s="67">
        <v>2</v>
      </c>
      <c r="C24" s="67">
        <v>0</v>
      </c>
      <c r="D24" s="67">
        <v>0</v>
      </c>
      <c r="E24" s="67">
        <v>0</v>
      </c>
      <c r="F24" s="67">
        <v>0</v>
      </c>
      <c r="G24" s="97" t="str">
        <f t="shared" si="2"/>
        <v/>
      </c>
      <c r="H24" s="98" t="str">
        <f t="shared" si="3"/>
        <v/>
      </c>
      <c r="I24" s="99" t="str">
        <f t="shared" si="4"/>
        <v/>
      </c>
      <c r="J24" s="100" t="s">
        <v>13</v>
      </c>
      <c r="K24" s="101" t="s">
        <v>13</v>
      </c>
      <c r="L24" s="102" t="s">
        <v>12</v>
      </c>
      <c r="M24" s="103" t="str">
        <f t="shared" si="5"/>
        <v/>
      </c>
      <c r="N24" s="104" t="str">
        <f t="shared" si="6"/>
        <v/>
      </c>
      <c r="O24" s="94"/>
    </row>
    <row r="25" spans="1:18" x14ac:dyDescent="0.4">
      <c r="A25" s="66"/>
      <c r="B25" s="67">
        <v>2</v>
      </c>
      <c r="C25" s="67">
        <v>0</v>
      </c>
      <c r="D25" s="67">
        <v>0</v>
      </c>
      <c r="E25" s="67">
        <v>0</v>
      </c>
      <c r="F25" s="67">
        <v>0</v>
      </c>
      <c r="G25" s="97" t="str">
        <f t="shared" si="2"/>
        <v/>
      </c>
      <c r="H25" s="98" t="str">
        <f t="shared" si="3"/>
        <v/>
      </c>
      <c r="I25" s="99" t="str">
        <f t="shared" si="4"/>
        <v/>
      </c>
      <c r="J25" s="100" t="s">
        <v>13</v>
      </c>
      <c r="K25" s="101" t="s">
        <v>13</v>
      </c>
      <c r="L25" s="102" t="s">
        <v>12</v>
      </c>
      <c r="M25" s="103" t="str">
        <f t="shared" si="5"/>
        <v/>
      </c>
      <c r="N25" s="104" t="str">
        <f t="shared" si="6"/>
        <v/>
      </c>
      <c r="O25" s="94"/>
    </row>
    <row r="26" spans="1:18" x14ac:dyDescent="0.4">
      <c r="A26" s="66"/>
      <c r="B26" s="67">
        <v>2</v>
      </c>
      <c r="C26" s="67">
        <v>0</v>
      </c>
      <c r="D26" s="67">
        <v>0</v>
      </c>
      <c r="E26" s="67">
        <v>0</v>
      </c>
      <c r="F26" s="67">
        <v>0</v>
      </c>
      <c r="G26" s="97" t="str">
        <f t="shared" si="2"/>
        <v/>
      </c>
      <c r="H26" s="98" t="str">
        <f t="shared" si="3"/>
        <v/>
      </c>
      <c r="I26" s="99" t="str">
        <f t="shared" si="4"/>
        <v/>
      </c>
      <c r="J26" s="100" t="s">
        <v>13</v>
      </c>
      <c r="K26" s="101" t="s">
        <v>13</v>
      </c>
      <c r="L26" s="102" t="s">
        <v>12</v>
      </c>
      <c r="M26" s="103" t="str">
        <f t="shared" si="5"/>
        <v/>
      </c>
      <c r="N26" s="104" t="str">
        <f t="shared" si="6"/>
        <v/>
      </c>
      <c r="O26" s="94"/>
    </row>
    <row r="27" spans="1:18" x14ac:dyDescent="0.4">
      <c r="A27" s="66"/>
      <c r="B27" s="67">
        <v>2</v>
      </c>
      <c r="C27" s="67">
        <v>0</v>
      </c>
      <c r="D27" s="67">
        <v>0</v>
      </c>
      <c r="E27" s="67">
        <v>0</v>
      </c>
      <c r="F27" s="67">
        <v>0</v>
      </c>
      <c r="G27" s="97" t="str">
        <f t="shared" si="2"/>
        <v/>
      </c>
      <c r="H27" s="98" t="str">
        <f t="shared" si="3"/>
        <v/>
      </c>
      <c r="I27" s="99" t="str">
        <f t="shared" si="4"/>
        <v/>
      </c>
      <c r="J27" s="100" t="s">
        <v>13</v>
      </c>
      <c r="K27" s="101" t="s">
        <v>13</v>
      </c>
      <c r="L27" s="102" t="s">
        <v>12</v>
      </c>
      <c r="M27" s="103" t="str">
        <f t="shared" si="5"/>
        <v/>
      </c>
      <c r="N27" s="104" t="str">
        <f t="shared" si="6"/>
        <v/>
      </c>
      <c r="O27" s="94"/>
    </row>
    <row r="28" spans="1:18" x14ac:dyDescent="0.4">
      <c r="A28" s="66"/>
      <c r="B28" s="67">
        <v>2</v>
      </c>
      <c r="C28" s="67">
        <v>0</v>
      </c>
      <c r="D28" s="67">
        <v>0</v>
      </c>
      <c r="E28" s="67">
        <v>0</v>
      </c>
      <c r="F28" s="67">
        <v>0</v>
      </c>
      <c r="G28" s="97" t="str">
        <f t="shared" si="2"/>
        <v/>
      </c>
      <c r="H28" s="98" t="str">
        <f t="shared" si="3"/>
        <v/>
      </c>
      <c r="I28" s="99" t="str">
        <f t="shared" si="4"/>
        <v/>
      </c>
      <c r="J28" s="100" t="s">
        <v>13</v>
      </c>
      <c r="K28" s="101" t="s">
        <v>13</v>
      </c>
      <c r="L28" s="102" t="s">
        <v>12</v>
      </c>
      <c r="M28" s="103" t="str">
        <f t="shared" si="5"/>
        <v/>
      </c>
      <c r="N28" s="104" t="str">
        <f t="shared" si="6"/>
        <v/>
      </c>
      <c r="O28" s="94"/>
      <c r="P28" s="118" t="s">
        <v>27</v>
      </c>
      <c r="Q28" s="118"/>
      <c r="R28" s="118"/>
    </row>
    <row r="29" spans="1:18" x14ac:dyDescent="0.4">
      <c r="A29" s="66"/>
      <c r="B29" s="67">
        <v>2</v>
      </c>
      <c r="C29" s="67">
        <v>0</v>
      </c>
      <c r="D29" s="67">
        <v>0</v>
      </c>
      <c r="E29" s="67">
        <v>0</v>
      </c>
      <c r="F29" s="67">
        <v>0</v>
      </c>
      <c r="G29" s="97" t="str">
        <f t="shared" si="2"/>
        <v/>
      </c>
      <c r="H29" s="98" t="str">
        <f t="shared" si="3"/>
        <v/>
      </c>
      <c r="I29" s="99" t="str">
        <f t="shared" si="4"/>
        <v/>
      </c>
      <c r="J29" s="100" t="s">
        <v>13</v>
      </c>
      <c r="K29" s="101" t="s">
        <v>13</v>
      </c>
      <c r="L29" s="102" t="s">
        <v>12</v>
      </c>
      <c r="M29" s="103" t="str">
        <f t="shared" si="5"/>
        <v/>
      </c>
      <c r="N29" s="104" t="str">
        <f t="shared" si="6"/>
        <v/>
      </c>
      <c r="O29" s="94"/>
      <c r="P29" s="119" t="s">
        <v>29</v>
      </c>
      <c r="Q29" s="119"/>
      <c r="R29" s="119"/>
    </row>
    <row r="30" spans="1:18" ht="19.5" thickBot="1" x14ac:dyDescent="0.45">
      <c r="A30" s="68"/>
      <c r="B30" s="69">
        <v>2</v>
      </c>
      <c r="C30" s="69">
        <v>0</v>
      </c>
      <c r="D30" s="69">
        <v>0</v>
      </c>
      <c r="E30" s="69">
        <v>0</v>
      </c>
      <c r="F30" s="69">
        <v>0</v>
      </c>
      <c r="G30" s="120" t="str">
        <f t="shared" si="2"/>
        <v/>
      </c>
      <c r="H30" s="121" t="str">
        <f t="shared" si="3"/>
        <v/>
      </c>
      <c r="I30" s="122" t="str">
        <f t="shared" si="4"/>
        <v/>
      </c>
      <c r="J30" s="123" t="s">
        <v>13</v>
      </c>
      <c r="K30" s="124" t="s">
        <v>13</v>
      </c>
      <c r="L30" s="125" t="s">
        <v>12</v>
      </c>
      <c r="M30" s="126" t="str">
        <f t="shared" si="5"/>
        <v/>
      </c>
      <c r="N30" s="127" t="str">
        <f t="shared" si="6"/>
        <v/>
      </c>
      <c r="O30" s="94"/>
      <c r="P30" s="119" t="s">
        <v>28</v>
      </c>
      <c r="Q30" s="119"/>
      <c r="R30" s="119"/>
    </row>
  </sheetData>
  <sheetProtection algorithmName="SHA-512" hashValue="7fo6YuaH18e98a5pa9/iKyhV9N78XJpVYTqZqG667a1bAIKrpJGBpAN46B2hi1TXQbbXWKko/3qlsVG683VxIA==" saltValue="s/JU9bwKC1wY/Uq/YNIKhA==" spinCount="100000" sheet="1" selectLockedCells="1"/>
  <mergeCells count="14">
    <mergeCell ref="F1:F2"/>
    <mergeCell ref="A1:A2"/>
    <mergeCell ref="B1:B2"/>
    <mergeCell ref="C1:C2"/>
    <mergeCell ref="D1:D2"/>
    <mergeCell ref="E1:E2"/>
    <mergeCell ref="P29:R29"/>
    <mergeCell ref="P30:R30"/>
    <mergeCell ref="G1:I1"/>
    <mergeCell ref="J1:L1"/>
    <mergeCell ref="M1:M2"/>
    <mergeCell ref="N1:N2"/>
    <mergeCell ref="Q7:R7"/>
    <mergeCell ref="P28:R28"/>
  </mergeCells>
  <phoneticPr fontId="1"/>
  <dataValidations xWindow="43" yWindow="303" count="10">
    <dataValidation type="decimal" allowBlank="1" showInputMessage="1" showErrorMessage="1" errorTitle="無効な入力" error="判断基準にする数値を半角数字で入力してください。" promptTitle="説明" prompt="判断基準を変更します。_x000a_※通常は変更しなくて良いです。" sqref="Q8:Q12" xr:uid="{3238CFA3-550A-4769-A99C-E67C1624C228}">
      <formula1>-100</formula1>
      <formula2>100</formula2>
    </dataValidation>
    <dataValidation type="whole" operator="greaterThanOrEqual" allowBlank="1" showInputMessage="1" showErrorMessage="1" errorTitle="無効な入力" error="CAP数を半角数字で入力してください。" promptTitle="説明" prompt="CAP数を入力します。_x000a_CAP数と見込み単位数を基に判断を出します。" sqref="Q3" xr:uid="{A75AA68A-5C5B-474F-A6E2-6519B670BDEC}">
      <formula1>0</formula1>
    </dataValidation>
    <dataValidation showInputMessage="1" showErrorMessage="1" sqref="O1:O30 N1 N3:N30" xr:uid="{35CD9100-D300-4A4D-9D6C-6E77010BF610}"/>
    <dataValidation type="list" showInputMessage="1" showErrorMessage="1" errorTitle="無効な入力" error="〇か空白以外の入力はできません。_x000a_リストから〇を選択するかデリートキーで削除してください。" promptTitle="説明" prompt="学部優先、優先度高、通常のうち自分の所属しているものを1つ選択します。" sqref="J3:L30" xr:uid="{4C964EDF-31A6-4451-AD70-C8DD868AB85B}">
      <formula1>"〇,　"</formula1>
    </dataValidation>
    <dataValidation type="whole" operator="greaterThanOrEqual" allowBlank="1" showInputMessage="1" showErrorMessage="1" errorTitle="無効な入力" error="優先度高に設定されている人数を半角数字で入力してください。" promptTitle="説明" prompt="優先度高に設定されている人数を入力します。" sqref="E3:E30" xr:uid="{7A07DF8B-67DB-42CA-B4D9-306BF4732ED3}">
      <formula1>0</formula1>
    </dataValidation>
    <dataValidation type="whole" operator="greaterThanOrEqual" allowBlank="1" showInputMessage="1" showErrorMessage="1" errorTitle="無効な入力" error="学部優先に設定されている人数を半角数字で入力してください。" promptTitle="説明" prompt="学部優先に設定されている人数を入力します。" sqref="D3:D30" xr:uid="{DAC41B97-8E07-4242-BD0F-0637BFF44F38}">
      <formula1>0</formula1>
    </dataValidation>
    <dataValidation type="whole" operator="greaterThanOrEqual" allowBlank="1" showInputMessage="1" showErrorMessage="1" errorTitle="無効な入力" error="定員数を半角数字で入力してください。" promptTitle="説明" prompt="定員数を入力します。_x000a_倍率の計算に利用します。" sqref="C3:C30" xr:uid="{5EA7FA36-5835-4121-8017-B40C32E9E096}">
      <formula1>0</formula1>
    </dataValidation>
    <dataValidation type="textLength" operator="greaterThanOrEqual" allowBlank="1" showInputMessage="1" showErrorMessage="1" promptTitle="説明" prompt="科目名を入力します。_x000a_計算には利用しません。分かりやすくするためです。" sqref="A3:A30" xr:uid="{2F341C6D-0F61-40A1-8250-C868E9DCD2B2}">
      <formula1>0</formula1>
    </dataValidation>
    <dataValidation type="whole" operator="greaterThanOrEqual" allowBlank="1" showInputMessage="1" showErrorMessage="1" errorTitle="無効な入力" error="習得できる単位数を半角数字で入力してください。" promptTitle="説明" prompt="この授業を履修した時に習得できる単位数を入力します。_x000a_CAPの計算に利用します。" sqref="B3:B30" xr:uid="{E264328D-D4EC-4751-AA70-287FAD857684}">
      <formula1>0</formula1>
    </dataValidation>
    <dataValidation type="whole" operator="greaterThanOrEqual" allowBlank="1" showInputMessage="1" showErrorMessage="1" errorTitle="無効な入力" error="学部優先でなく優先度高でない人数を半角数字で入力してください。" promptTitle="説明" prompt="学部優先でなく優先度高でない人数を入力します。" sqref="F3:F30" xr:uid="{1F97E50A-4218-4195-8906-ED1159684173}">
      <formula1>0</formula1>
    </dataValidation>
  </dataValidations>
  <printOptions horizontalCentered="1" verticalCentered="1"/>
  <pageMargins left="0.39370078740157483" right="0.39370078740157483" top="0.39370078740157483" bottom="0.39370078740157483" header="0.39370078740157483" footer="0.39370078740157483"/>
  <pageSetup paperSize="9" scale="78" orientation="landscape" r:id="rId1"/>
  <headerFooter>
    <oddHeader>&amp;C単位数計算機&amp;R&amp;D &amp;T</oddHeader>
    <oddFooter>&amp;P / &amp;N ページ</oddFooter>
  </headerFooter>
  <rowBreaks count="1" manualBreakCount="1">
    <brk id="30"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単位数計算機</vt:lpstr>
      <vt:lpstr>使い方説明</vt:lpstr>
      <vt:lpstr>使い方説明!Print_Area</vt:lpstr>
      <vt:lpstr>単位数計算機!Print_Area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 PC</cp:lastModifiedBy>
  <cp:lastPrinted>2017-09-29T16:37:58Z</cp:lastPrinted>
  <dcterms:created xsi:type="dcterms:W3CDTF">2017-09-29T14:38:38Z</dcterms:created>
  <dcterms:modified xsi:type="dcterms:W3CDTF">2017-09-30T13:50:28Z</dcterms:modified>
</cp:coreProperties>
</file>